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1"/>
  </bookViews>
  <sheets>
    <sheet name="rechenzentrum" sheetId="1" r:id="rId1"/>
    <sheet name="ausgabeblatt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<sst xmlns="http://schemas.openxmlformats.org/spreadsheetml/2006/main" count="239" uniqueCount="105">
  <si>
    <t>vora</t>
  </si>
  <si>
    <t>wsc</t>
  </si>
  <si>
    <t>rapid</t>
  </si>
  <si>
    <t>sfb</t>
  </si>
  <si>
    <t>fsmf</t>
  </si>
  <si>
    <t>lask</t>
  </si>
  <si>
    <t>roma</t>
  </si>
  <si>
    <t>gufo</t>
  </si>
  <si>
    <t>a1</t>
  </si>
  <si>
    <t>mattersburg</t>
  </si>
  <si>
    <t>sturm</t>
  </si>
  <si>
    <t>d1</t>
  </si>
  <si>
    <t>hsv</t>
  </si>
  <si>
    <t>hannover 96</t>
  </si>
  <si>
    <t>killi</t>
  </si>
  <si>
    <t>superfreier</t>
  </si>
  <si>
    <t>hansa</t>
  </si>
  <si>
    <t>stuttgart</t>
  </si>
  <si>
    <t>madmat</t>
  </si>
  <si>
    <t>vord</t>
  </si>
  <si>
    <t>tasmania</t>
  </si>
  <si>
    <t>hertha</t>
  </si>
  <si>
    <t>ucl</t>
  </si>
  <si>
    <t>austria</t>
  </si>
  <si>
    <t>olympique</t>
  </si>
  <si>
    <t>ul</t>
  </si>
  <si>
    <t>doogee</t>
  </si>
  <si>
    <t>agh</t>
  </si>
  <si>
    <t>rlo</t>
  </si>
  <si>
    <t>vienna</t>
  </si>
  <si>
    <t>schwechat</t>
  </si>
  <si>
    <t>rzl</t>
  </si>
  <si>
    <t>ried</t>
  </si>
  <si>
    <t>juniors</t>
  </si>
  <si>
    <t>eckerling</t>
  </si>
  <si>
    <t>kev</t>
  </si>
  <si>
    <t>rls</t>
  </si>
  <si>
    <t>feucht</t>
  </si>
  <si>
    <t>aalen</t>
  </si>
  <si>
    <t>dr.al</t>
  </si>
  <si>
    <t>nat</t>
  </si>
  <si>
    <t>österreich</t>
  </si>
  <si>
    <t>costa rica</t>
  </si>
  <si>
    <t>kärnten</t>
  </si>
  <si>
    <t>superfund</t>
  </si>
  <si>
    <t>gak</t>
  </si>
  <si>
    <t>stevie</t>
  </si>
  <si>
    <t>tommy t.</t>
  </si>
  <si>
    <t>uefa</t>
  </si>
  <si>
    <t>groclin</t>
  </si>
  <si>
    <t>bvb</t>
  </si>
  <si>
    <t>dnjepr</t>
  </si>
  <si>
    <t>wolfsburg</t>
  </si>
  <si>
    <t>leverkusen</t>
  </si>
  <si>
    <t>interwetten</t>
  </si>
  <si>
    <t>schulter</t>
  </si>
  <si>
    <t>bmg</t>
  </si>
  <si>
    <t>salzburg</t>
  </si>
  <si>
    <t>strondi</t>
  </si>
  <si>
    <t>fortuna</t>
  </si>
  <si>
    <t>st.pölten</t>
  </si>
  <si>
    <t>kottingbrunn</t>
  </si>
  <si>
    <t>petrzalka</t>
  </si>
  <si>
    <t>bordeaux</t>
  </si>
  <si>
    <t>fac</t>
  </si>
  <si>
    <t>a. lustenau</t>
  </si>
  <si>
    <t>dfb</t>
  </si>
  <si>
    <t>haching</t>
  </si>
  <si>
    <t>parma</t>
  </si>
  <si>
    <t>mohrli</t>
  </si>
  <si>
    <t>fc lustenau</t>
  </si>
  <si>
    <t>neuberg</t>
  </si>
  <si>
    <t>gesamt</t>
  </si>
  <si>
    <t>rang von match</t>
  </si>
  <si>
    <t>ligen:</t>
  </si>
  <si>
    <t>gesamtspiele:</t>
  </si>
  <si>
    <t>zählwert</t>
  </si>
  <si>
    <t>vereine:</t>
  </si>
  <si>
    <t>heim:</t>
  </si>
  <si>
    <t>auswärts:</t>
  </si>
  <si>
    <t>gesamtzuschauer</t>
  </si>
  <si>
    <t>zuschauerschnitt</t>
  </si>
  <si>
    <t>zuschauermax</t>
  </si>
  <si>
    <t>zuschauermin</t>
  </si>
  <si>
    <t>ergebnis 1</t>
  </si>
  <si>
    <t>ergebnis 2</t>
  </si>
  <si>
    <t>ergebnis X</t>
  </si>
  <si>
    <t>kapfenberg</t>
  </si>
  <si>
    <t>bayern</t>
  </si>
  <si>
    <t>gesamttore</t>
  </si>
  <si>
    <t>torschnitt</t>
  </si>
  <si>
    <t>tage/spiel</t>
  </si>
  <si>
    <t>mannspiele</t>
  </si>
  <si>
    <t>ds anwesende/spiel</t>
  </si>
  <si>
    <t>1</t>
  </si>
  <si>
    <t>2</t>
  </si>
  <si>
    <t>X</t>
  </si>
  <si>
    <t>ergebnis 1 %</t>
  </si>
  <si>
    <t>ergebnis 2 %</t>
  </si>
  <si>
    <t>ergebnis X %</t>
  </si>
  <si>
    <t>admira</t>
  </si>
  <si>
    <t>bregenz</t>
  </si>
  <si>
    <t>durchschn. zuschaer</t>
  </si>
  <si>
    <t>tirol</t>
  </si>
  <si>
    <t>frankfurt</t>
  </si>
</sst>
</file>

<file path=xl/styles.xml><?xml version="1.0" encoding="utf-8"?>
<styleSheet xmlns="http://schemas.openxmlformats.org/spreadsheetml/2006/main">
  <numFmts count="19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.##0"/>
    <numFmt numFmtId="173" formatCode="#\ ?./?"/>
    <numFmt numFmtId="174" formatCode="[$-C07]dddd\,\ dd\.\ mmmm\ 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1"/>
  <sheetViews>
    <sheetView workbookViewId="0" topLeftCell="A1">
      <pane ySplit="1" topLeftCell="BM40" activePane="bottomLeft" state="frozen"/>
      <selection pane="topLeft" activeCell="H1" sqref="H1"/>
      <selection pane="bottomLeft" activeCell="A50" sqref="A50"/>
    </sheetView>
  </sheetViews>
  <sheetFormatPr defaultColWidth="11.421875" defaultRowHeight="12.75"/>
  <cols>
    <col min="26" max="26" width="13.57421875" style="0" bestFit="1" customWidth="1"/>
    <col min="27" max="60" width="13.57421875" style="0" customWidth="1"/>
  </cols>
  <sheetData>
    <row r="1" spans="9:61" ht="12.75">
      <c r="I1" t="s">
        <v>3</v>
      </c>
      <c r="J1" t="s">
        <v>4</v>
      </c>
      <c r="K1" t="s">
        <v>25</v>
      </c>
      <c r="L1" t="s">
        <v>7</v>
      </c>
      <c r="M1" t="s">
        <v>27</v>
      </c>
      <c r="N1" t="s">
        <v>14</v>
      </c>
      <c r="O1" t="s">
        <v>15</v>
      </c>
      <c r="P1" t="s">
        <v>18</v>
      </c>
      <c r="Q1" t="s">
        <v>26</v>
      </c>
      <c r="R1" t="s">
        <v>34</v>
      </c>
      <c r="S1" t="s">
        <v>35</v>
      </c>
      <c r="T1" t="s">
        <v>39</v>
      </c>
      <c r="U1" t="s">
        <v>46</v>
      </c>
      <c r="V1" t="s">
        <v>47</v>
      </c>
      <c r="W1" t="s">
        <v>55</v>
      </c>
      <c r="X1" t="s">
        <v>58</v>
      </c>
      <c r="Y1" t="s">
        <v>69</v>
      </c>
      <c r="Z1" t="s">
        <v>73</v>
      </c>
      <c r="BI1" t="s">
        <v>76</v>
      </c>
    </row>
    <row r="3" spans="1:61" ht="12.75">
      <c r="A3" t="s">
        <v>0</v>
      </c>
      <c r="B3" t="s">
        <v>1</v>
      </c>
      <c r="C3" t="s">
        <v>2</v>
      </c>
      <c r="D3">
        <v>1</v>
      </c>
      <c r="E3">
        <v>1</v>
      </c>
      <c r="F3">
        <v>0</v>
      </c>
      <c r="G3">
        <v>0</v>
      </c>
      <c r="H3">
        <v>1000</v>
      </c>
      <c r="I3">
        <v>1</v>
      </c>
      <c r="J3">
        <v>1</v>
      </c>
      <c r="Z3">
        <f>RANK(H3,$H$3:$H$51,0)</f>
        <v>41</v>
      </c>
      <c r="AA3">
        <f>IF(I3=1,$H3,"N")</f>
        <v>1000</v>
      </c>
      <c r="AB3">
        <f aca="true" t="shared" si="0" ref="AB3:AQ18">IF(J3=1,$H3,"N")</f>
        <v>1000</v>
      </c>
      <c r="AC3" t="str">
        <f t="shared" si="0"/>
        <v>N</v>
      </c>
      <c r="AD3" t="str">
        <f t="shared" si="0"/>
        <v>N</v>
      </c>
      <c r="AE3" t="str">
        <f t="shared" si="0"/>
        <v>N</v>
      </c>
      <c r="AF3" t="str">
        <f t="shared" si="0"/>
        <v>N</v>
      </c>
      <c r="AG3" t="str">
        <f t="shared" si="0"/>
        <v>N</v>
      </c>
      <c r="AH3" t="str">
        <f t="shared" si="0"/>
        <v>N</v>
      </c>
      <c r="AI3" t="str">
        <f t="shared" si="0"/>
        <v>N</v>
      </c>
      <c r="AJ3" t="str">
        <f t="shared" si="0"/>
        <v>N</v>
      </c>
      <c r="AK3" t="str">
        <f t="shared" si="0"/>
        <v>N</v>
      </c>
      <c r="AL3" t="str">
        <f t="shared" si="0"/>
        <v>N</v>
      </c>
      <c r="AM3" t="str">
        <f t="shared" si="0"/>
        <v>N</v>
      </c>
      <c r="AN3" t="str">
        <f t="shared" si="0"/>
        <v>N</v>
      </c>
      <c r="AO3" t="str">
        <f t="shared" si="0"/>
        <v>N</v>
      </c>
      <c r="AP3" t="str">
        <f t="shared" si="0"/>
        <v>N</v>
      </c>
      <c r="AQ3" t="str">
        <f t="shared" si="0"/>
        <v>N</v>
      </c>
      <c r="AR3">
        <f>IF(I3=1,IF($D3&lt;$E3,1,IF($D3=$E3,3,2)),"N")</f>
        <v>3</v>
      </c>
      <c r="AS3">
        <f aca="true" t="shared" si="1" ref="AS3:BF18">IF(J3=1,IF($D3&lt;$E3,1,IF($D3=$E3,3,2)),"N")</f>
        <v>3</v>
      </c>
      <c r="AT3" t="str">
        <f t="shared" si="1"/>
        <v>N</v>
      </c>
      <c r="AU3" t="str">
        <f t="shared" si="1"/>
        <v>N</v>
      </c>
      <c r="AV3" t="str">
        <f t="shared" si="1"/>
        <v>N</v>
      </c>
      <c r="AW3" t="str">
        <f t="shared" si="1"/>
        <v>N</v>
      </c>
      <c r="AX3" t="str">
        <f t="shared" si="1"/>
        <v>N</v>
      </c>
      <c r="AY3" t="str">
        <f t="shared" si="1"/>
        <v>N</v>
      </c>
      <c r="AZ3" t="str">
        <f t="shared" si="1"/>
        <v>N</v>
      </c>
      <c r="BA3" t="str">
        <f t="shared" si="1"/>
        <v>N</v>
      </c>
      <c r="BB3" t="str">
        <f t="shared" si="1"/>
        <v>N</v>
      </c>
      <c r="BC3" t="str">
        <f t="shared" si="1"/>
        <v>N</v>
      </c>
      <c r="BD3" t="str">
        <f t="shared" si="1"/>
        <v>N</v>
      </c>
      <c r="BE3" t="str">
        <f t="shared" si="1"/>
        <v>N</v>
      </c>
      <c r="BF3" t="str">
        <f t="shared" si="1"/>
        <v>N</v>
      </c>
      <c r="BG3" t="str">
        <f aca="true" t="shared" si="2" ref="BG3:BG17">IF(X3=1,IF($D3&lt;$E3,1,IF($D3=$E3,3,2)),"N")</f>
        <v>N</v>
      </c>
      <c r="BH3" t="str">
        <f aca="true" t="shared" si="3" ref="BH3:BH17">IF(Y3=1,IF($D3&lt;$E3,1,IF($D3=$E3,3,2)),"N")</f>
        <v>N</v>
      </c>
      <c r="BI3">
        <v>1</v>
      </c>
    </row>
    <row r="4" spans="1:61" ht="12.75">
      <c r="A4" t="s">
        <v>0</v>
      </c>
      <c r="B4" t="s">
        <v>5</v>
      </c>
      <c r="C4" t="s">
        <v>6</v>
      </c>
      <c r="D4">
        <v>0</v>
      </c>
      <c r="E4">
        <v>0</v>
      </c>
      <c r="F4">
        <v>0</v>
      </c>
      <c r="G4">
        <v>0</v>
      </c>
      <c r="H4">
        <v>13000</v>
      </c>
      <c r="L4">
        <v>1</v>
      </c>
      <c r="Z4">
        <f>RANK(H4,$H$3:$H$51,0)</f>
        <v>20</v>
      </c>
      <c r="AA4" t="str">
        <f aca="true" t="shared" si="4" ref="AA4:AA18">IF(I4=1,$H4,"N")</f>
        <v>N</v>
      </c>
      <c r="AB4" t="str">
        <f t="shared" si="0"/>
        <v>N</v>
      </c>
      <c r="AC4" t="str">
        <f t="shared" si="0"/>
        <v>N</v>
      </c>
      <c r="AD4">
        <f t="shared" si="0"/>
        <v>13000</v>
      </c>
      <c r="AE4" t="str">
        <f t="shared" si="0"/>
        <v>N</v>
      </c>
      <c r="AF4" t="str">
        <f t="shared" si="0"/>
        <v>N</v>
      </c>
      <c r="AG4" t="str">
        <f t="shared" si="0"/>
        <v>N</v>
      </c>
      <c r="AH4" t="str">
        <f t="shared" si="0"/>
        <v>N</v>
      </c>
      <c r="AI4" t="str">
        <f t="shared" si="0"/>
        <v>N</v>
      </c>
      <c r="AJ4" t="str">
        <f t="shared" si="0"/>
        <v>N</v>
      </c>
      <c r="AK4" t="str">
        <f t="shared" si="0"/>
        <v>N</v>
      </c>
      <c r="AL4" t="str">
        <f t="shared" si="0"/>
        <v>N</v>
      </c>
      <c r="AM4" t="str">
        <f t="shared" si="0"/>
        <v>N</v>
      </c>
      <c r="AN4" t="str">
        <f t="shared" si="0"/>
        <v>N</v>
      </c>
      <c r="AO4" t="str">
        <f t="shared" si="0"/>
        <v>N</v>
      </c>
      <c r="AP4" t="str">
        <f t="shared" si="0"/>
        <v>N</v>
      </c>
      <c r="AQ4" t="str">
        <f t="shared" si="0"/>
        <v>N</v>
      </c>
      <c r="AR4" t="str">
        <f aca="true" t="shared" si="5" ref="AR4:AR52">IF(I4=1,IF($D4&lt;$E4,1,IF($D4=$E4,3,2)),"N")</f>
        <v>N</v>
      </c>
      <c r="AS4" t="str">
        <f t="shared" si="1"/>
        <v>N</v>
      </c>
      <c r="AT4" t="str">
        <f t="shared" si="1"/>
        <v>N</v>
      </c>
      <c r="AU4">
        <f t="shared" si="1"/>
        <v>3</v>
      </c>
      <c r="AV4" t="str">
        <f t="shared" si="1"/>
        <v>N</v>
      </c>
      <c r="AW4" t="str">
        <f t="shared" si="1"/>
        <v>N</v>
      </c>
      <c r="AX4" t="str">
        <f t="shared" si="1"/>
        <v>N</v>
      </c>
      <c r="AY4" t="str">
        <f t="shared" si="1"/>
        <v>N</v>
      </c>
      <c r="AZ4" t="str">
        <f t="shared" si="1"/>
        <v>N</v>
      </c>
      <c r="BA4" t="str">
        <f t="shared" si="1"/>
        <v>N</v>
      </c>
      <c r="BB4" t="str">
        <f t="shared" si="1"/>
        <v>N</v>
      </c>
      <c r="BC4" t="str">
        <f t="shared" si="1"/>
        <v>N</v>
      </c>
      <c r="BD4" t="str">
        <f t="shared" si="1"/>
        <v>N</v>
      </c>
      <c r="BE4" t="str">
        <f t="shared" si="1"/>
        <v>N</v>
      </c>
      <c r="BF4" t="str">
        <f t="shared" si="1"/>
        <v>N</v>
      </c>
      <c r="BG4" t="str">
        <f t="shared" si="2"/>
        <v>N</v>
      </c>
      <c r="BH4" t="str">
        <f t="shared" si="3"/>
        <v>N</v>
      </c>
      <c r="BI4">
        <v>1</v>
      </c>
    </row>
    <row r="5" spans="1:61" ht="12.75">
      <c r="A5" t="s">
        <v>8</v>
      </c>
      <c r="B5" t="s">
        <v>9</v>
      </c>
      <c r="C5" t="s">
        <v>10</v>
      </c>
      <c r="D5">
        <v>3</v>
      </c>
      <c r="E5">
        <v>1</v>
      </c>
      <c r="F5">
        <v>2</v>
      </c>
      <c r="G5">
        <v>1</v>
      </c>
      <c r="H5">
        <v>12400</v>
      </c>
      <c r="I5">
        <v>1</v>
      </c>
      <c r="M5">
        <v>1</v>
      </c>
      <c r="Z5">
        <f>RANK(H5,$H$3:$H$51,0)</f>
        <v>21</v>
      </c>
      <c r="AA5">
        <f t="shared" si="4"/>
        <v>12400</v>
      </c>
      <c r="AB5" t="str">
        <f t="shared" si="0"/>
        <v>N</v>
      </c>
      <c r="AC5" t="str">
        <f t="shared" si="0"/>
        <v>N</v>
      </c>
      <c r="AD5" t="str">
        <f t="shared" si="0"/>
        <v>N</v>
      </c>
      <c r="AE5">
        <f t="shared" si="0"/>
        <v>12400</v>
      </c>
      <c r="AF5" t="str">
        <f t="shared" si="0"/>
        <v>N</v>
      </c>
      <c r="AG5" t="str">
        <f t="shared" si="0"/>
        <v>N</v>
      </c>
      <c r="AH5" t="str">
        <f t="shared" si="0"/>
        <v>N</v>
      </c>
      <c r="AI5" t="str">
        <f t="shared" si="0"/>
        <v>N</v>
      </c>
      <c r="AJ5" t="str">
        <f t="shared" si="0"/>
        <v>N</v>
      </c>
      <c r="AK5" t="str">
        <f t="shared" si="0"/>
        <v>N</v>
      </c>
      <c r="AL5" t="str">
        <f t="shared" si="0"/>
        <v>N</v>
      </c>
      <c r="AM5" t="str">
        <f t="shared" si="0"/>
        <v>N</v>
      </c>
      <c r="AN5" t="str">
        <f t="shared" si="0"/>
        <v>N</v>
      </c>
      <c r="AO5" t="str">
        <f t="shared" si="0"/>
        <v>N</v>
      </c>
      <c r="AP5" t="str">
        <f t="shared" si="0"/>
        <v>N</v>
      </c>
      <c r="AQ5" t="str">
        <f t="shared" si="0"/>
        <v>N</v>
      </c>
      <c r="AR5">
        <f t="shared" si="5"/>
        <v>2</v>
      </c>
      <c r="AS5" t="str">
        <f t="shared" si="1"/>
        <v>N</v>
      </c>
      <c r="AT5" t="str">
        <f t="shared" si="1"/>
        <v>N</v>
      </c>
      <c r="AU5" t="str">
        <f t="shared" si="1"/>
        <v>N</v>
      </c>
      <c r="AV5">
        <f t="shared" si="1"/>
        <v>2</v>
      </c>
      <c r="AW5" t="str">
        <f t="shared" si="1"/>
        <v>N</v>
      </c>
      <c r="AX5" t="str">
        <f t="shared" si="1"/>
        <v>N</v>
      </c>
      <c r="AY5" t="str">
        <f t="shared" si="1"/>
        <v>N</v>
      </c>
      <c r="AZ5" t="str">
        <f t="shared" si="1"/>
        <v>N</v>
      </c>
      <c r="BA5" t="str">
        <f t="shared" si="1"/>
        <v>N</v>
      </c>
      <c r="BB5" t="str">
        <f t="shared" si="1"/>
        <v>N</v>
      </c>
      <c r="BC5" t="str">
        <f t="shared" si="1"/>
        <v>N</v>
      </c>
      <c r="BD5" t="str">
        <f t="shared" si="1"/>
        <v>N</v>
      </c>
      <c r="BE5" t="str">
        <f t="shared" si="1"/>
        <v>N</v>
      </c>
      <c r="BF5" t="str">
        <f t="shared" si="1"/>
        <v>N</v>
      </c>
      <c r="BG5" t="str">
        <f t="shared" si="2"/>
        <v>N</v>
      </c>
      <c r="BH5" t="str">
        <f t="shared" si="3"/>
        <v>N</v>
      </c>
      <c r="BI5">
        <v>1</v>
      </c>
    </row>
    <row r="6" spans="1:61" ht="12.75">
      <c r="A6" t="s">
        <v>11</v>
      </c>
      <c r="B6" t="s">
        <v>12</v>
      </c>
      <c r="C6" t="s">
        <v>13</v>
      </c>
      <c r="D6">
        <v>0</v>
      </c>
      <c r="E6">
        <v>3</v>
      </c>
      <c r="F6">
        <v>0</v>
      </c>
      <c r="G6">
        <v>1</v>
      </c>
      <c r="H6">
        <v>53224</v>
      </c>
      <c r="I6">
        <v>1</v>
      </c>
      <c r="J6">
        <v>1</v>
      </c>
      <c r="N6">
        <v>1</v>
      </c>
      <c r="O6">
        <v>1</v>
      </c>
      <c r="Z6">
        <f>RANK(H6,$H$3:$H$51,0)</f>
        <v>2</v>
      </c>
      <c r="AA6">
        <f t="shared" si="4"/>
        <v>53224</v>
      </c>
      <c r="AB6">
        <f t="shared" si="0"/>
        <v>53224</v>
      </c>
      <c r="AC6" t="str">
        <f t="shared" si="0"/>
        <v>N</v>
      </c>
      <c r="AD6" t="str">
        <f t="shared" si="0"/>
        <v>N</v>
      </c>
      <c r="AE6" t="str">
        <f t="shared" si="0"/>
        <v>N</v>
      </c>
      <c r="AF6">
        <f t="shared" si="0"/>
        <v>53224</v>
      </c>
      <c r="AG6">
        <f t="shared" si="0"/>
        <v>53224</v>
      </c>
      <c r="AH6" t="str">
        <f t="shared" si="0"/>
        <v>N</v>
      </c>
      <c r="AI6" t="str">
        <f t="shared" si="0"/>
        <v>N</v>
      </c>
      <c r="AJ6" t="str">
        <f t="shared" si="0"/>
        <v>N</v>
      </c>
      <c r="AK6" t="str">
        <f t="shared" si="0"/>
        <v>N</v>
      </c>
      <c r="AL6" t="str">
        <f t="shared" si="0"/>
        <v>N</v>
      </c>
      <c r="AM6" t="str">
        <f t="shared" si="0"/>
        <v>N</v>
      </c>
      <c r="AN6" t="str">
        <f t="shared" si="0"/>
        <v>N</v>
      </c>
      <c r="AO6" t="str">
        <f t="shared" si="0"/>
        <v>N</v>
      </c>
      <c r="AP6" t="str">
        <f t="shared" si="0"/>
        <v>N</v>
      </c>
      <c r="AQ6" t="str">
        <f t="shared" si="0"/>
        <v>N</v>
      </c>
      <c r="AR6">
        <f t="shared" si="5"/>
        <v>1</v>
      </c>
      <c r="AS6">
        <f t="shared" si="1"/>
        <v>1</v>
      </c>
      <c r="AT6" t="str">
        <f t="shared" si="1"/>
        <v>N</v>
      </c>
      <c r="AU6" t="str">
        <f t="shared" si="1"/>
        <v>N</v>
      </c>
      <c r="AV6" t="str">
        <f t="shared" si="1"/>
        <v>N</v>
      </c>
      <c r="AW6">
        <f t="shared" si="1"/>
        <v>1</v>
      </c>
      <c r="AX6">
        <f t="shared" si="1"/>
        <v>1</v>
      </c>
      <c r="AY6" t="str">
        <f t="shared" si="1"/>
        <v>N</v>
      </c>
      <c r="AZ6" t="str">
        <f t="shared" si="1"/>
        <v>N</v>
      </c>
      <c r="BA6" t="str">
        <f t="shared" si="1"/>
        <v>N</v>
      </c>
      <c r="BB6" t="str">
        <f t="shared" si="1"/>
        <v>N</v>
      </c>
      <c r="BC6" t="str">
        <f t="shared" si="1"/>
        <v>N</v>
      </c>
      <c r="BD6" t="str">
        <f t="shared" si="1"/>
        <v>N</v>
      </c>
      <c r="BE6" t="str">
        <f t="shared" si="1"/>
        <v>N</v>
      </c>
      <c r="BF6" t="str">
        <f t="shared" si="1"/>
        <v>N</v>
      </c>
      <c r="BG6" t="str">
        <f t="shared" si="2"/>
        <v>N</v>
      </c>
      <c r="BH6" t="str">
        <f t="shared" si="3"/>
        <v>N</v>
      </c>
      <c r="BI6">
        <v>1</v>
      </c>
    </row>
    <row r="7" spans="1:61" ht="12.75">
      <c r="A7" t="s">
        <v>11</v>
      </c>
      <c r="B7" t="s">
        <v>16</v>
      </c>
      <c r="C7" t="s">
        <v>17</v>
      </c>
      <c r="D7">
        <v>0</v>
      </c>
      <c r="E7">
        <v>2</v>
      </c>
      <c r="F7">
        <v>0</v>
      </c>
      <c r="G7">
        <v>0</v>
      </c>
      <c r="H7">
        <v>26000</v>
      </c>
      <c r="I7">
        <v>1</v>
      </c>
      <c r="J7">
        <v>1</v>
      </c>
      <c r="O7">
        <v>1</v>
      </c>
      <c r="P7">
        <v>1</v>
      </c>
      <c r="Z7">
        <f>RANK(H7,$H$3:$H$51,0)</f>
        <v>9</v>
      </c>
      <c r="AA7">
        <f t="shared" si="4"/>
        <v>26000</v>
      </c>
      <c r="AB7">
        <f t="shared" si="0"/>
        <v>26000</v>
      </c>
      <c r="AC7" t="str">
        <f t="shared" si="0"/>
        <v>N</v>
      </c>
      <c r="AD7" t="str">
        <f t="shared" si="0"/>
        <v>N</v>
      </c>
      <c r="AE7" t="str">
        <f t="shared" si="0"/>
        <v>N</v>
      </c>
      <c r="AF7" t="str">
        <f t="shared" si="0"/>
        <v>N</v>
      </c>
      <c r="AG7">
        <f t="shared" si="0"/>
        <v>26000</v>
      </c>
      <c r="AH7">
        <f t="shared" si="0"/>
        <v>26000</v>
      </c>
      <c r="AI7" t="str">
        <f t="shared" si="0"/>
        <v>N</v>
      </c>
      <c r="AJ7" t="str">
        <f t="shared" si="0"/>
        <v>N</v>
      </c>
      <c r="AK7" t="str">
        <f t="shared" si="0"/>
        <v>N</v>
      </c>
      <c r="AL7" t="str">
        <f t="shared" si="0"/>
        <v>N</v>
      </c>
      <c r="AM7" t="str">
        <f t="shared" si="0"/>
        <v>N</v>
      </c>
      <c r="AN7" t="str">
        <f t="shared" si="0"/>
        <v>N</v>
      </c>
      <c r="AO7" t="str">
        <f t="shared" si="0"/>
        <v>N</v>
      </c>
      <c r="AP7" t="str">
        <f t="shared" si="0"/>
        <v>N</v>
      </c>
      <c r="AQ7" t="str">
        <f t="shared" si="0"/>
        <v>N</v>
      </c>
      <c r="AR7">
        <f t="shared" si="5"/>
        <v>1</v>
      </c>
      <c r="AS7">
        <f t="shared" si="1"/>
        <v>1</v>
      </c>
      <c r="AT7" t="str">
        <f t="shared" si="1"/>
        <v>N</v>
      </c>
      <c r="AU7" t="str">
        <f t="shared" si="1"/>
        <v>N</v>
      </c>
      <c r="AV7" t="str">
        <f t="shared" si="1"/>
        <v>N</v>
      </c>
      <c r="AW7" t="str">
        <f t="shared" si="1"/>
        <v>N</v>
      </c>
      <c r="AX7">
        <f t="shared" si="1"/>
        <v>1</v>
      </c>
      <c r="AY7">
        <f t="shared" si="1"/>
        <v>1</v>
      </c>
      <c r="AZ7" t="str">
        <f t="shared" si="1"/>
        <v>N</v>
      </c>
      <c r="BA7" t="str">
        <f t="shared" si="1"/>
        <v>N</v>
      </c>
      <c r="BB7" t="str">
        <f t="shared" si="1"/>
        <v>N</v>
      </c>
      <c r="BC7" t="str">
        <f t="shared" si="1"/>
        <v>N</v>
      </c>
      <c r="BD7" t="str">
        <f t="shared" si="1"/>
        <v>N</v>
      </c>
      <c r="BE7" t="str">
        <f t="shared" si="1"/>
        <v>N</v>
      </c>
      <c r="BF7" t="str">
        <f t="shared" si="1"/>
        <v>N</v>
      </c>
      <c r="BG7" t="str">
        <f t="shared" si="2"/>
        <v>N</v>
      </c>
      <c r="BH7" t="str">
        <f t="shared" si="3"/>
        <v>N</v>
      </c>
      <c r="BI7">
        <v>1</v>
      </c>
    </row>
    <row r="8" spans="1:61" ht="12.75">
      <c r="A8" t="s">
        <v>19</v>
      </c>
      <c r="B8" t="s">
        <v>20</v>
      </c>
      <c r="C8" t="s">
        <v>21</v>
      </c>
      <c r="D8">
        <v>2</v>
      </c>
      <c r="E8">
        <v>9</v>
      </c>
      <c r="F8">
        <v>0</v>
      </c>
      <c r="G8">
        <v>4</v>
      </c>
      <c r="H8">
        <v>400</v>
      </c>
      <c r="I8">
        <v>1</v>
      </c>
      <c r="Z8">
        <f>RANK(H8,$H$3:$H$51,0)</f>
        <v>47</v>
      </c>
      <c r="AA8">
        <f t="shared" si="4"/>
        <v>400</v>
      </c>
      <c r="AB8" t="str">
        <f t="shared" si="0"/>
        <v>N</v>
      </c>
      <c r="AC8" t="str">
        <f t="shared" si="0"/>
        <v>N</v>
      </c>
      <c r="AD8" t="str">
        <f t="shared" si="0"/>
        <v>N</v>
      </c>
      <c r="AE8" t="str">
        <f t="shared" si="0"/>
        <v>N</v>
      </c>
      <c r="AF8" t="str">
        <f t="shared" si="0"/>
        <v>N</v>
      </c>
      <c r="AG8" t="str">
        <f t="shared" si="0"/>
        <v>N</v>
      </c>
      <c r="AH8" t="str">
        <f t="shared" si="0"/>
        <v>N</v>
      </c>
      <c r="AI8" t="str">
        <f t="shared" si="0"/>
        <v>N</v>
      </c>
      <c r="AJ8" t="str">
        <f t="shared" si="0"/>
        <v>N</v>
      </c>
      <c r="AK8" t="str">
        <f t="shared" si="0"/>
        <v>N</v>
      </c>
      <c r="AL8" t="str">
        <f t="shared" si="0"/>
        <v>N</v>
      </c>
      <c r="AM8" t="str">
        <f t="shared" si="0"/>
        <v>N</v>
      </c>
      <c r="AN8" t="str">
        <f t="shared" si="0"/>
        <v>N</v>
      </c>
      <c r="AO8" t="str">
        <f t="shared" si="0"/>
        <v>N</v>
      </c>
      <c r="AP8" t="str">
        <f t="shared" si="0"/>
        <v>N</v>
      </c>
      <c r="AQ8" t="str">
        <f t="shared" si="0"/>
        <v>N</v>
      </c>
      <c r="AR8">
        <f t="shared" si="5"/>
        <v>1</v>
      </c>
      <c r="AS8" t="str">
        <f t="shared" si="1"/>
        <v>N</v>
      </c>
      <c r="AT8" t="str">
        <f t="shared" si="1"/>
        <v>N</v>
      </c>
      <c r="AU8" t="str">
        <f t="shared" si="1"/>
        <v>N</v>
      </c>
      <c r="AV8" t="str">
        <f t="shared" si="1"/>
        <v>N</v>
      </c>
      <c r="AW8" t="str">
        <f t="shared" si="1"/>
        <v>N</v>
      </c>
      <c r="AX8" t="str">
        <f t="shared" si="1"/>
        <v>N</v>
      </c>
      <c r="AY8" t="str">
        <f t="shared" si="1"/>
        <v>N</v>
      </c>
      <c r="AZ8" t="str">
        <f t="shared" si="1"/>
        <v>N</v>
      </c>
      <c r="BA8" t="str">
        <f t="shared" si="1"/>
        <v>N</v>
      </c>
      <c r="BB8" t="str">
        <f t="shared" si="1"/>
        <v>N</v>
      </c>
      <c r="BC8" t="str">
        <f t="shared" si="1"/>
        <v>N</v>
      </c>
      <c r="BD8" t="str">
        <f t="shared" si="1"/>
        <v>N</v>
      </c>
      <c r="BE8" t="str">
        <f t="shared" si="1"/>
        <v>N</v>
      </c>
      <c r="BF8" t="str">
        <f t="shared" si="1"/>
        <v>N</v>
      </c>
      <c r="BG8" t="str">
        <f t="shared" si="2"/>
        <v>N</v>
      </c>
      <c r="BH8" t="str">
        <f t="shared" si="3"/>
        <v>N</v>
      </c>
      <c r="BI8">
        <v>1</v>
      </c>
    </row>
    <row r="9" spans="1:61" ht="12.75">
      <c r="A9" t="s">
        <v>22</v>
      </c>
      <c r="B9" t="s">
        <v>23</v>
      </c>
      <c r="C9" t="s">
        <v>24</v>
      </c>
      <c r="D9">
        <v>0</v>
      </c>
      <c r="E9">
        <v>1</v>
      </c>
      <c r="F9">
        <v>0</v>
      </c>
      <c r="G9">
        <v>1</v>
      </c>
      <c r="H9">
        <v>28300</v>
      </c>
      <c r="I9">
        <v>1</v>
      </c>
      <c r="J9">
        <v>1</v>
      </c>
      <c r="K9">
        <v>1</v>
      </c>
      <c r="Q9">
        <v>1</v>
      </c>
      <c r="Z9">
        <f>RANK(H9,$H$3:$H$51,0)</f>
        <v>7</v>
      </c>
      <c r="AA9">
        <f t="shared" si="4"/>
        <v>28300</v>
      </c>
      <c r="AB9">
        <f t="shared" si="0"/>
        <v>28300</v>
      </c>
      <c r="AC9">
        <f t="shared" si="0"/>
        <v>28300</v>
      </c>
      <c r="AD9" t="str">
        <f t="shared" si="0"/>
        <v>N</v>
      </c>
      <c r="AE9" t="str">
        <f t="shared" si="0"/>
        <v>N</v>
      </c>
      <c r="AF9" t="str">
        <f t="shared" si="0"/>
        <v>N</v>
      </c>
      <c r="AG9" t="str">
        <f t="shared" si="0"/>
        <v>N</v>
      </c>
      <c r="AH9" t="str">
        <f t="shared" si="0"/>
        <v>N</v>
      </c>
      <c r="AI9">
        <f t="shared" si="0"/>
        <v>28300</v>
      </c>
      <c r="AJ9" t="str">
        <f t="shared" si="0"/>
        <v>N</v>
      </c>
      <c r="AK9" t="str">
        <f t="shared" si="0"/>
        <v>N</v>
      </c>
      <c r="AL9" t="str">
        <f t="shared" si="0"/>
        <v>N</v>
      </c>
      <c r="AM9" t="str">
        <f t="shared" si="0"/>
        <v>N</v>
      </c>
      <c r="AN9" t="str">
        <f t="shared" si="0"/>
        <v>N</v>
      </c>
      <c r="AO9" t="str">
        <f t="shared" si="0"/>
        <v>N</v>
      </c>
      <c r="AP9" t="str">
        <f t="shared" si="0"/>
        <v>N</v>
      </c>
      <c r="AQ9" t="str">
        <f t="shared" si="0"/>
        <v>N</v>
      </c>
      <c r="AR9">
        <f t="shared" si="5"/>
        <v>1</v>
      </c>
      <c r="AS9">
        <f t="shared" si="1"/>
        <v>1</v>
      </c>
      <c r="AT9">
        <f t="shared" si="1"/>
        <v>1</v>
      </c>
      <c r="AU9" t="str">
        <f t="shared" si="1"/>
        <v>N</v>
      </c>
      <c r="AV9" t="str">
        <f t="shared" si="1"/>
        <v>N</v>
      </c>
      <c r="AW9" t="str">
        <f t="shared" si="1"/>
        <v>N</v>
      </c>
      <c r="AX9" t="str">
        <f t="shared" si="1"/>
        <v>N</v>
      </c>
      <c r="AY9" t="str">
        <f t="shared" si="1"/>
        <v>N</v>
      </c>
      <c r="AZ9">
        <f t="shared" si="1"/>
        <v>1</v>
      </c>
      <c r="BA9" t="str">
        <f t="shared" si="1"/>
        <v>N</v>
      </c>
      <c r="BB9" t="str">
        <f t="shared" si="1"/>
        <v>N</v>
      </c>
      <c r="BC9" t="str">
        <f t="shared" si="1"/>
        <v>N</v>
      </c>
      <c r="BD9" t="str">
        <f t="shared" si="1"/>
        <v>N</v>
      </c>
      <c r="BE9" t="str">
        <f t="shared" si="1"/>
        <v>N</v>
      </c>
      <c r="BF9" t="str">
        <f t="shared" si="1"/>
        <v>N</v>
      </c>
      <c r="BG9" t="str">
        <f t="shared" si="2"/>
        <v>N</v>
      </c>
      <c r="BH9" t="str">
        <f t="shared" si="3"/>
        <v>N</v>
      </c>
      <c r="BI9">
        <v>1</v>
      </c>
    </row>
    <row r="10" spans="1:61" ht="12.75">
      <c r="A10" t="s">
        <v>28</v>
      </c>
      <c r="B10" t="s">
        <v>29</v>
      </c>
      <c r="C10" t="s">
        <v>30</v>
      </c>
      <c r="D10">
        <v>1</v>
      </c>
      <c r="E10">
        <v>1</v>
      </c>
      <c r="F10">
        <v>1</v>
      </c>
      <c r="G10">
        <v>1</v>
      </c>
      <c r="H10">
        <v>900</v>
      </c>
      <c r="I10">
        <v>1</v>
      </c>
      <c r="M10">
        <v>1</v>
      </c>
      <c r="Z10">
        <f>RANK(H10,$H$3:$H$51,0)</f>
        <v>42</v>
      </c>
      <c r="AA10">
        <f t="shared" si="4"/>
        <v>900</v>
      </c>
      <c r="AB10" t="str">
        <f t="shared" si="0"/>
        <v>N</v>
      </c>
      <c r="AC10" t="str">
        <f t="shared" si="0"/>
        <v>N</v>
      </c>
      <c r="AD10" t="str">
        <f t="shared" si="0"/>
        <v>N</v>
      </c>
      <c r="AE10">
        <f t="shared" si="0"/>
        <v>900</v>
      </c>
      <c r="AF10" t="str">
        <f t="shared" si="0"/>
        <v>N</v>
      </c>
      <c r="AG10" t="str">
        <f t="shared" si="0"/>
        <v>N</v>
      </c>
      <c r="AH10" t="str">
        <f t="shared" si="0"/>
        <v>N</v>
      </c>
      <c r="AI10" t="str">
        <f t="shared" si="0"/>
        <v>N</v>
      </c>
      <c r="AJ10" t="str">
        <f t="shared" si="0"/>
        <v>N</v>
      </c>
      <c r="AK10" t="str">
        <f t="shared" si="0"/>
        <v>N</v>
      </c>
      <c r="AL10" t="str">
        <f t="shared" si="0"/>
        <v>N</v>
      </c>
      <c r="AM10" t="str">
        <f t="shared" si="0"/>
        <v>N</v>
      </c>
      <c r="AN10" t="str">
        <f t="shared" si="0"/>
        <v>N</v>
      </c>
      <c r="AO10" t="str">
        <f t="shared" si="0"/>
        <v>N</v>
      </c>
      <c r="AP10" t="str">
        <f t="shared" si="0"/>
        <v>N</v>
      </c>
      <c r="AQ10" t="str">
        <f t="shared" si="0"/>
        <v>N</v>
      </c>
      <c r="AR10">
        <f t="shared" si="5"/>
        <v>3</v>
      </c>
      <c r="AS10" t="str">
        <f t="shared" si="1"/>
        <v>N</v>
      </c>
      <c r="AT10" t="str">
        <f t="shared" si="1"/>
        <v>N</v>
      </c>
      <c r="AU10" t="str">
        <f t="shared" si="1"/>
        <v>N</v>
      </c>
      <c r="AV10">
        <f t="shared" si="1"/>
        <v>3</v>
      </c>
      <c r="AW10" t="str">
        <f t="shared" si="1"/>
        <v>N</v>
      </c>
      <c r="AX10" t="str">
        <f t="shared" si="1"/>
        <v>N</v>
      </c>
      <c r="AY10" t="str">
        <f t="shared" si="1"/>
        <v>N</v>
      </c>
      <c r="AZ10" t="str">
        <f t="shared" si="1"/>
        <v>N</v>
      </c>
      <c r="BA10" t="str">
        <f t="shared" si="1"/>
        <v>N</v>
      </c>
      <c r="BB10" t="str">
        <f t="shared" si="1"/>
        <v>N</v>
      </c>
      <c r="BC10" t="str">
        <f t="shared" si="1"/>
        <v>N</v>
      </c>
      <c r="BD10" t="str">
        <f t="shared" si="1"/>
        <v>N</v>
      </c>
      <c r="BE10" t="str">
        <f t="shared" si="1"/>
        <v>N</v>
      </c>
      <c r="BF10" t="str">
        <f t="shared" si="1"/>
        <v>N</v>
      </c>
      <c r="BG10" t="str">
        <f t="shared" si="2"/>
        <v>N</v>
      </c>
      <c r="BH10" t="str">
        <f t="shared" si="3"/>
        <v>N</v>
      </c>
      <c r="BI10">
        <v>1</v>
      </c>
    </row>
    <row r="11" spans="1:61" ht="12.75">
      <c r="A11" t="s">
        <v>31</v>
      </c>
      <c r="B11" t="s">
        <v>32</v>
      </c>
      <c r="C11" t="s">
        <v>33</v>
      </c>
      <c r="D11">
        <v>0</v>
      </c>
      <c r="E11">
        <v>0</v>
      </c>
      <c r="F11">
        <v>0</v>
      </c>
      <c r="G11">
        <v>0</v>
      </c>
      <c r="H11">
        <v>2500</v>
      </c>
      <c r="I11">
        <v>1</v>
      </c>
      <c r="R11">
        <v>1</v>
      </c>
      <c r="S11">
        <v>1</v>
      </c>
      <c r="Z11">
        <f>RANK(H11,$H$3:$H$51,0)</f>
        <v>36</v>
      </c>
      <c r="AA11">
        <f t="shared" si="4"/>
        <v>2500</v>
      </c>
      <c r="AB11" t="str">
        <f t="shared" si="0"/>
        <v>N</v>
      </c>
      <c r="AC11" t="str">
        <f t="shared" si="0"/>
        <v>N</v>
      </c>
      <c r="AD11" t="str">
        <f t="shared" si="0"/>
        <v>N</v>
      </c>
      <c r="AE11" t="str">
        <f t="shared" si="0"/>
        <v>N</v>
      </c>
      <c r="AF11" t="str">
        <f t="shared" si="0"/>
        <v>N</v>
      </c>
      <c r="AG11" t="str">
        <f t="shared" si="0"/>
        <v>N</v>
      </c>
      <c r="AH11" t="str">
        <f t="shared" si="0"/>
        <v>N</v>
      </c>
      <c r="AI11" t="str">
        <f t="shared" si="0"/>
        <v>N</v>
      </c>
      <c r="AJ11">
        <f t="shared" si="0"/>
        <v>2500</v>
      </c>
      <c r="AK11">
        <f t="shared" si="0"/>
        <v>2500</v>
      </c>
      <c r="AL11" t="str">
        <f t="shared" si="0"/>
        <v>N</v>
      </c>
      <c r="AM11" t="str">
        <f t="shared" si="0"/>
        <v>N</v>
      </c>
      <c r="AN11" t="str">
        <f t="shared" si="0"/>
        <v>N</v>
      </c>
      <c r="AO11" t="str">
        <f t="shared" si="0"/>
        <v>N</v>
      </c>
      <c r="AP11" t="str">
        <f t="shared" si="0"/>
        <v>N</v>
      </c>
      <c r="AQ11" t="str">
        <f t="shared" si="0"/>
        <v>N</v>
      </c>
      <c r="AR11">
        <f t="shared" si="5"/>
        <v>3</v>
      </c>
      <c r="AS11" t="str">
        <f t="shared" si="1"/>
        <v>N</v>
      </c>
      <c r="AT11" t="str">
        <f t="shared" si="1"/>
        <v>N</v>
      </c>
      <c r="AU11" t="str">
        <f t="shared" si="1"/>
        <v>N</v>
      </c>
      <c r="AV11" t="str">
        <f t="shared" si="1"/>
        <v>N</v>
      </c>
      <c r="AW11" t="str">
        <f t="shared" si="1"/>
        <v>N</v>
      </c>
      <c r="AX11" t="str">
        <f t="shared" si="1"/>
        <v>N</v>
      </c>
      <c r="AY11" t="str">
        <f t="shared" si="1"/>
        <v>N</v>
      </c>
      <c r="AZ11" t="str">
        <f t="shared" si="1"/>
        <v>N</v>
      </c>
      <c r="BA11">
        <f t="shared" si="1"/>
        <v>3</v>
      </c>
      <c r="BB11">
        <f t="shared" si="1"/>
        <v>3</v>
      </c>
      <c r="BC11" t="str">
        <f t="shared" si="1"/>
        <v>N</v>
      </c>
      <c r="BD11" t="str">
        <f t="shared" si="1"/>
        <v>N</v>
      </c>
      <c r="BE11" t="str">
        <f t="shared" si="1"/>
        <v>N</v>
      </c>
      <c r="BF11" t="str">
        <f t="shared" si="1"/>
        <v>N</v>
      </c>
      <c r="BG11" t="str">
        <f t="shared" si="2"/>
        <v>N</v>
      </c>
      <c r="BH11" t="str">
        <f t="shared" si="3"/>
        <v>N</v>
      </c>
      <c r="BI11">
        <v>1</v>
      </c>
    </row>
    <row r="12" spans="1:61" ht="12.75">
      <c r="A12" t="s">
        <v>36</v>
      </c>
      <c r="B12" t="s">
        <v>37</v>
      </c>
      <c r="C12" t="s">
        <v>38</v>
      </c>
      <c r="D12">
        <v>0</v>
      </c>
      <c r="E12">
        <v>3</v>
      </c>
      <c r="F12">
        <v>0</v>
      </c>
      <c r="G12">
        <v>3</v>
      </c>
      <c r="H12">
        <v>1500</v>
      </c>
      <c r="J12">
        <v>1</v>
      </c>
      <c r="Z12">
        <f>RANK(H12,$H$3:$H$51,0)</f>
        <v>39</v>
      </c>
      <c r="AA12" t="str">
        <f t="shared" si="4"/>
        <v>N</v>
      </c>
      <c r="AB12">
        <f t="shared" si="0"/>
        <v>1500</v>
      </c>
      <c r="AC12" t="str">
        <f t="shared" si="0"/>
        <v>N</v>
      </c>
      <c r="AD12" t="str">
        <f t="shared" si="0"/>
        <v>N</v>
      </c>
      <c r="AE12" t="str">
        <f t="shared" si="0"/>
        <v>N</v>
      </c>
      <c r="AF12" t="str">
        <f t="shared" si="0"/>
        <v>N</v>
      </c>
      <c r="AG12" t="str">
        <f t="shared" si="0"/>
        <v>N</v>
      </c>
      <c r="AH12" t="str">
        <f t="shared" si="0"/>
        <v>N</v>
      </c>
      <c r="AI12" t="str">
        <f t="shared" si="0"/>
        <v>N</v>
      </c>
      <c r="AJ12" t="str">
        <f t="shared" si="0"/>
        <v>N</v>
      </c>
      <c r="AK12" t="str">
        <f t="shared" si="0"/>
        <v>N</v>
      </c>
      <c r="AL12" t="str">
        <f t="shared" si="0"/>
        <v>N</v>
      </c>
      <c r="AM12" t="str">
        <f t="shared" si="0"/>
        <v>N</v>
      </c>
      <c r="AN12" t="str">
        <f t="shared" si="0"/>
        <v>N</v>
      </c>
      <c r="AO12" t="str">
        <f t="shared" si="0"/>
        <v>N</v>
      </c>
      <c r="AP12" t="str">
        <f t="shared" si="0"/>
        <v>N</v>
      </c>
      <c r="AQ12" t="str">
        <f t="shared" si="0"/>
        <v>N</v>
      </c>
      <c r="AR12" t="str">
        <f t="shared" si="5"/>
        <v>N</v>
      </c>
      <c r="AS12">
        <f t="shared" si="1"/>
        <v>1</v>
      </c>
      <c r="AT12" t="str">
        <f t="shared" si="1"/>
        <v>N</v>
      </c>
      <c r="AU12" t="str">
        <f t="shared" si="1"/>
        <v>N</v>
      </c>
      <c r="AV12" t="str">
        <f t="shared" si="1"/>
        <v>N</v>
      </c>
      <c r="AW12" t="str">
        <f t="shared" si="1"/>
        <v>N</v>
      </c>
      <c r="AX12" t="str">
        <f t="shared" si="1"/>
        <v>N</v>
      </c>
      <c r="AY12" t="str">
        <f t="shared" si="1"/>
        <v>N</v>
      </c>
      <c r="AZ12" t="str">
        <f t="shared" si="1"/>
        <v>N</v>
      </c>
      <c r="BA12" t="str">
        <f t="shared" si="1"/>
        <v>N</v>
      </c>
      <c r="BB12" t="str">
        <f t="shared" si="1"/>
        <v>N</v>
      </c>
      <c r="BC12" t="str">
        <f t="shared" si="1"/>
        <v>N</v>
      </c>
      <c r="BD12" t="str">
        <f t="shared" si="1"/>
        <v>N</v>
      </c>
      <c r="BE12" t="str">
        <f t="shared" si="1"/>
        <v>N</v>
      </c>
      <c r="BF12" t="str">
        <f t="shared" si="1"/>
        <v>N</v>
      </c>
      <c r="BG12" t="str">
        <f t="shared" si="2"/>
        <v>N</v>
      </c>
      <c r="BH12" t="str">
        <f t="shared" si="3"/>
        <v>N</v>
      </c>
      <c r="BI12">
        <v>1</v>
      </c>
    </row>
    <row r="13" spans="1:61" ht="12.75">
      <c r="A13" t="s">
        <v>8</v>
      </c>
      <c r="B13" t="s">
        <v>2</v>
      </c>
      <c r="C13" t="s">
        <v>23</v>
      </c>
      <c r="D13">
        <v>2</v>
      </c>
      <c r="E13">
        <v>2</v>
      </c>
      <c r="F13">
        <v>1</v>
      </c>
      <c r="G13">
        <v>0</v>
      </c>
      <c r="H13">
        <v>17500</v>
      </c>
      <c r="I13">
        <v>1</v>
      </c>
      <c r="K13">
        <v>1</v>
      </c>
      <c r="T13">
        <v>1</v>
      </c>
      <c r="Z13">
        <f>RANK(H13,$H$3:$H$51,0)</f>
        <v>13</v>
      </c>
      <c r="AA13">
        <f t="shared" si="4"/>
        <v>17500</v>
      </c>
      <c r="AB13" t="str">
        <f t="shared" si="0"/>
        <v>N</v>
      </c>
      <c r="AC13">
        <f t="shared" si="0"/>
        <v>17500</v>
      </c>
      <c r="AD13" t="str">
        <f t="shared" si="0"/>
        <v>N</v>
      </c>
      <c r="AE13" t="str">
        <f t="shared" si="0"/>
        <v>N</v>
      </c>
      <c r="AF13" t="str">
        <f t="shared" si="0"/>
        <v>N</v>
      </c>
      <c r="AG13" t="str">
        <f t="shared" si="0"/>
        <v>N</v>
      </c>
      <c r="AH13" t="str">
        <f t="shared" si="0"/>
        <v>N</v>
      </c>
      <c r="AI13" t="str">
        <f t="shared" si="0"/>
        <v>N</v>
      </c>
      <c r="AJ13" t="str">
        <f t="shared" si="0"/>
        <v>N</v>
      </c>
      <c r="AK13" t="str">
        <f t="shared" si="0"/>
        <v>N</v>
      </c>
      <c r="AL13">
        <f t="shared" si="0"/>
        <v>17500</v>
      </c>
      <c r="AM13" t="str">
        <f t="shared" si="0"/>
        <v>N</v>
      </c>
      <c r="AN13" t="str">
        <f t="shared" si="0"/>
        <v>N</v>
      </c>
      <c r="AO13" t="str">
        <f t="shared" si="0"/>
        <v>N</v>
      </c>
      <c r="AP13" t="str">
        <f t="shared" si="0"/>
        <v>N</v>
      </c>
      <c r="AQ13" t="str">
        <f t="shared" si="0"/>
        <v>N</v>
      </c>
      <c r="AR13">
        <f t="shared" si="5"/>
        <v>3</v>
      </c>
      <c r="AS13" t="str">
        <f t="shared" si="1"/>
        <v>N</v>
      </c>
      <c r="AT13">
        <f t="shared" si="1"/>
        <v>3</v>
      </c>
      <c r="AU13" t="str">
        <f t="shared" si="1"/>
        <v>N</v>
      </c>
      <c r="AV13" t="str">
        <f t="shared" si="1"/>
        <v>N</v>
      </c>
      <c r="AW13" t="str">
        <f t="shared" si="1"/>
        <v>N</v>
      </c>
      <c r="AX13" t="str">
        <f t="shared" si="1"/>
        <v>N</v>
      </c>
      <c r="AY13" t="str">
        <f t="shared" si="1"/>
        <v>N</v>
      </c>
      <c r="AZ13" t="str">
        <f t="shared" si="1"/>
        <v>N</v>
      </c>
      <c r="BA13" t="str">
        <f t="shared" si="1"/>
        <v>N</v>
      </c>
      <c r="BB13" t="str">
        <f t="shared" si="1"/>
        <v>N</v>
      </c>
      <c r="BC13">
        <f t="shared" si="1"/>
        <v>3</v>
      </c>
      <c r="BD13" t="str">
        <f t="shared" si="1"/>
        <v>N</v>
      </c>
      <c r="BE13" t="str">
        <f t="shared" si="1"/>
        <v>N</v>
      </c>
      <c r="BF13" t="str">
        <f t="shared" si="1"/>
        <v>N</v>
      </c>
      <c r="BG13" t="str">
        <f t="shared" si="2"/>
        <v>N</v>
      </c>
      <c r="BH13" t="str">
        <f t="shared" si="3"/>
        <v>N</v>
      </c>
      <c r="BI13">
        <v>1</v>
      </c>
    </row>
    <row r="14" spans="1:61" ht="12.75">
      <c r="A14" t="s">
        <v>40</v>
      </c>
      <c r="B14" t="s">
        <v>41</v>
      </c>
      <c r="C14" t="s">
        <v>42</v>
      </c>
      <c r="D14">
        <v>2</v>
      </c>
      <c r="E14">
        <v>0</v>
      </c>
      <c r="F14">
        <v>1</v>
      </c>
      <c r="G14">
        <v>0</v>
      </c>
      <c r="H14">
        <v>16000</v>
      </c>
      <c r="I14">
        <v>1</v>
      </c>
      <c r="K14">
        <v>1</v>
      </c>
      <c r="Z14">
        <f>RANK(H14,$H$3:$H$51,0)</f>
        <v>14</v>
      </c>
      <c r="AA14">
        <f t="shared" si="4"/>
        <v>16000</v>
      </c>
      <c r="AB14" t="str">
        <f t="shared" si="0"/>
        <v>N</v>
      </c>
      <c r="AC14">
        <f t="shared" si="0"/>
        <v>16000</v>
      </c>
      <c r="AD14" t="str">
        <f t="shared" si="0"/>
        <v>N</v>
      </c>
      <c r="AE14" t="str">
        <f t="shared" si="0"/>
        <v>N</v>
      </c>
      <c r="AF14" t="str">
        <f t="shared" si="0"/>
        <v>N</v>
      </c>
      <c r="AG14" t="str">
        <f t="shared" si="0"/>
        <v>N</v>
      </c>
      <c r="AH14" t="str">
        <f t="shared" si="0"/>
        <v>N</v>
      </c>
      <c r="AI14" t="str">
        <f t="shared" si="0"/>
        <v>N</v>
      </c>
      <c r="AJ14" t="str">
        <f t="shared" si="0"/>
        <v>N</v>
      </c>
      <c r="AK14" t="str">
        <f t="shared" si="0"/>
        <v>N</v>
      </c>
      <c r="AL14" t="str">
        <f t="shared" si="0"/>
        <v>N</v>
      </c>
      <c r="AM14" t="str">
        <f t="shared" si="0"/>
        <v>N</v>
      </c>
      <c r="AN14" t="str">
        <f t="shared" si="0"/>
        <v>N</v>
      </c>
      <c r="AO14" t="str">
        <f t="shared" si="0"/>
        <v>N</v>
      </c>
      <c r="AP14" t="str">
        <f t="shared" si="0"/>
        <v>N</v>
      </c>
      <c r="AQ14" t="str">
        <f t="shared" si="0"/>
        <v>N</v>
      </c>
      <c r="AR14">
        <f t="shared" si="5"/>
        <v>2</v>
      </c>
      <c r="AS14" t="str">
        <f t="shared" si="1"/>
        <v>N</v>
      </c>
      <c r="AT14">
        <f t="shared" si="1"/>
        <v>2</v>
      </c>
      <c r="AU14" t="str">
        <f t="shared" si="1"/>
        <v>N</v>
      </c>
      <c r="AV14" t="str">
        <f t="shared" si="1"/>
        <v>N</v>
      </c>
      <c r="AW14" t="str">
        <f t="shared" si="1"/>
        <v>N</v>
      </c>
      <c r="AX14" t="str">
        <f t="shared" si="1"/>
        <v>N</v>
      </c>
      <c r="AY14" t="str">
        <f t="shared" si="1"/>
        <v>N</v>
      </c>
      <c r="AZ14" t="str">
        <f t="shared" si="1"/>
        <v>N</v>
      </c>
      <c r="BA14" t="str">
        <f t="shared" si="1"/>
        <v>N</v>
      </c>
      <c r="BB14" t="str">
        <f t="shared" si="1"/>
        <v>N</v>
      </c>
      <c r="BC14" t="str">
        <f t="shared" si="1"/>
        <v>N</v>
      </c>
      <c r="BD14" t="str">
        <f t="shared" si="1"/>
        <v>N</v>
      </c>
      <c r="BE14" t="str">
        <f t="shared" si="1"/>
        <v>N</v>
      </c>
      <c r="BF14" t="str">
        <f t="shared" si="1"/>
        <v>N</v>
      </c>
      <c r="BG14" t="str">
        <f t="shared" si="2"/>
        <v>N</v>
      </c>
      <c r="BH14" t="str">
        <f t="shared" si="3"/>
        <v>N</v>
      </c>
      <c r="BI14">
        <v>1</v>
      </c>
    </row>
    <row r="15" spans="1:61" ht="12.75">
      <c r="A15" t="s">
        <v>31</v>
      </c>
      <c r="B15" t="s">
        <v>5</v>
      </c>
      <c r="C15" t="s">
        <v>32</v>
      </c>
      <c r="D15">
        <v>1</v>
      </c>
      <c r="E15">
        <v>1</v>
      </c>
      <c r="F15">
        <v>0</v>
      </c>
      <c r="G15">
        <v>1</v>
      </c>
      <c r="H15">
        <v>5000</v>
      </c>
      <c r="I15">
        <v>1</v>
      </c>
      <c r="L15">
        <v>1</v>
      </c>
      <c r="S15">
        <v>1</v>
      </c>
      <c r="Z15">
        <f>RANK(H15,$H$3:$H$51,0)</f>
        <v>31</v>
      </c>
      <c r="AA15">
        <f t="shared" si="4"/>
        <v>5000</v>
      </c>
      <c r="AB15" t="str">
        <f t="shared" si="0"/>
        <v>N</v>
      </c>
      <c r="AC15" t="str">
        <f t="shared" si="0"/>
        <v>N</v>
      </c>
      <c r="AD15">
        <f t="shared" si="0"/>
        <v>5000</v>
      </c>
      <c r="AE15" t="str">
        <f t="shared" si="0"/>
        <v>N</v>
      </c>
      <c r="AF15" t="str">
        <f t="shared" si="0"/>
        <v>N</v>
      </c>
      <c r="AG15" t="str">
        <f t="shared" si="0"/>
        <v>N</v>
      </c>
      <c r="AH15" t="str">
        <f t="shared" si="0"/>
        <v>N</v>
      </c>
      <c r="AI15" t="str">
        <f t="shared" si="0"/>
        <v>N</v>
      </c>
      <c r="AJ15" t="str">
        <f t="shared" si="0"/>
        <v>N</v>
      </c>
      <c r="AK15">
        <f t="shared" si="0"/>
        <v>5000</v>
      </c>
      <c r="AL15" t="str">
        <f t="shared" si="0"/>
        <v>N</v>
      </c>
      <c r="AM15" t="str">
        <f t="shared" si="0"/>
        <v>N</v>
      </c>
      <c r="AN15" t="str">
        <f t="shared" si="0"/>
        <v>N</v>
      </c>
      <c r="AO15" t="str">
        <f t="shared" si="0"/>
        <v>N</v>
      </c>
      <c r="AP15" t="str">
        <f t="shared" si="0"/>
        <v>N</v>
      </c>
      <c r="AQ15" t="str">
        <f t="shared" si="0"/>
        <v>N</v>
      </c>
      <c r="AR15">
        <f t="shared" si="5"/>
        <v>3</v>
      </c>
      <c r="AS15" t="str">
        <f t="shared" si="1"/>
        <v>N</v>
      </c>
      <c r="AT15" t="str">
        <f t="shared" si="1"/>
        <v>N</v>
      </c>
      <c r="AU15">
        <f t="shared" si="1"/>
        <v>3</v>
      </c>
      <c r="AV15" t="str">
        <f t="shared" si="1"/>
        <v>N</v>
      </c>
      <c r="AW15" t="str">
        <f t="shared" si="1"/>
        <v>N</v>
      </c>
      <c r="AX15" t="str">
        <f t="shared" si="1"/>
        <v>N</v>
      </c>
      <c r="AY15" t="str">
        <f t="shared" si="1"/>
        <v>N</v>
      </c>
      <c r="AZ15" t="str">
        <f t="shared" si="1"/>
        <v>N</v>
      </c>
      <c r="BA15" t="str">
        <f t="shared" si="1"/>
        <v>N</v>
      </c>
      <c r="BB15">
        <f t="shared" si="1"/>
        <v>3</v>
      </c>
      <c r="BC15" t="str">
        <f t="shared" si="1"/>
        <v>N</v>
      </c>
      <c r="BD15" t="str">
        <f t="shared" si="1"/>
        <v>N</v>
      </c>
      <c r="BE15" t="str">
        <f t="shared" si="1"/>
        <v>N</v>
      </c>
      <c r="BF15" t="str">
        <f t="shared" si="1"/>
        <v>N</v>
      </c>
      <c r="BG15" t="str">
        <f t="shared" si="2"/>
        <v>N</v>
      </c>
      <c r="BH15" t="str">
        <f t="shared" si="3"/>
        <v>N</v>
      </c>
      <c r="BI15">
        <v>1</v>
      </c>
    </row>
    <row r="16" spans="1:61" ht="12.75">
      <c r="A16" t="s">
        <v>8</v>
      </c>
      <c r="B16" t="s">
        <v>2</v>
      </c>
      <c r="C16" t="s">
        <v>43</v>
      </c>
      <c r="D16">
        <v>2</v>
      </c>
      <c r="E16">
        <v>2</v>
      </c>
      <c r="F16">
        <v>1</v>
      </c>
      <c r="G16">
        <v>1</v>
      </c>
      <c r="H16">
        <v>14200</v>
      </c>
      <c r="K16">
        <v>1</v>
      </c>
      <c r="T16">
        <v>1</v>
      </c>
      <c r="Z16">
        <f>RANK(H16,$H$3:$H$51,0)</f>
        <v>18</v>
      </c>
      <c r="AA16" t="str">
        <f t="shared" si="4"/>
        <v>N</v>
      </c>
      <c r="AB16" t="str">
        <f t="shared" si="0"/>
        <v>N</v>
      </c>
      <c r="AC16">
        <f t="shared" si="0"/>
        <v>14200</v>
      </c>
      <c r="AD16" t="str">
        <f t="shared" si="0"/>
        <v>N</v>
      </c>
      <c r="AE16" t="str">
        <f t="shared" si="0"/>
        <v>N</v>
      </c>
      <c r="AF16" t="str">
        <f t="shared" si="0"/>
        <v>N</v>
      </c>
      <c r="AG16" t="str">
        <f t="shared" si="0"/>
        <v>N</v>
      </c>
      <c r="AH16" t="str">
        <f t="shared" si="0"/>
        <v>N</v>
      </c>
      <c r="AI16" t="str">
        <f t="shared" si="0"/>
        <v>N</v>
      </c>
      <c r="AJ16" t="str">
        <f t="shared" si="0"/>
        <v>N</v>
      </c>
      <c r="AK16" t="str">
        <f t="shared" si="0"/>
        <v>N</v>
      </c>
      <c r="AL16">
        <f t="shared" si="0"/>
        <v>14200</v>
      </c>
      <c r="AM16" t="str">
        <f t="shared" si="0"/>
        <v>N</v>
      </c>
      <c r="AN16" t="str">
        <f t="shared" si="0"/>
        <v>N</v>
      </c>
      <c r="AO16" t="str">
        <f t="shared" si="0"/>
        <v>N</v>
      </c>
      <c r="AP16" t="str">
        <f t="shared" si="0"/>
        <v>N</v>
      </c>
      <c r="AQ16" t="str">
        <f t="shared" si="0"/>
        <v>N</v>
      </c>
      <c r="AR16" t="str">
        <f t="shared" si="5"/>
        <v>N</v>
      </c>
      <c r="AS16" t="str">
        <f t="shared" si="1"/>
        <v>N</v>
      </c>
      <c r="AT16">
        <f t="shared" si="1"/>
        <v>3</v>
      </c>
      <c r="AU16" t="str">
        <f t="shared" si="1"/>
        <v>N</v>
      </c>
      <c r="AV16" t="str">
        <f t="shared" si="1"/>
        <v>N</v>
      </c>
      <c r="AW16" t="str">
        <f t="shared" si="1"/>
        <v>N</v>
      </c>
      <c r="AX16" t="str">
        <f t="shared" si="1"/>
        <v>N</v>
      </c>
      <c r="AY16" t="str">
        <f t="shared" si="1"/>
        <v>N</v>
      </c>
      <c r="AZ16" t="str">
        <f t="shared" si="1"/>
        <v>N</v>
      </c>
      <c r="BA16" t="str">
        <f t="shared" si="1"/>
        <v>N</v>
      </c>
      <c r="BB16" t="str">
        <f t="shared" si="1"/>
        <v>N</v>
      </c>
      <c r="BC16">
        <f t="shared" si="1"/>
        <v>3</v>
      </c>
      <c r="BD16" t="str">
        <f t="shared" si="1"/>
        <v>N</v>
      </c>
      <c r="BE16" t="str">
        <f t="shared" si="1"/>
        <v>N</v>
      </c>
      <c r="BF16" t="str">
        <f t="shared" si="1"/>
        <v>N</v>
      </c>
      <c r="BG16" t="str">
        <f t="shared" si="2"/>
        <v>N</v>
      </c>
      <c r="BH16" t="str">
        <f t="shared" si="3"/>
        <v>N</v>
      </c>
      <c r="BI16">
        <v>1</v>
      </c>
    </row>
    <row r="17" spans="1:61" ht="12.75">
      <c r="A17" t="s">
        <v>8</v>
      </c>
      <c r="B17" t="s">
        <v>23</v>
      </c>
      <c r="C17" t="s">
        <v>44</v>
      </c>
      <c r="D17">
        <v>1</v>
      </c>
      <c r="E17">
        <v>0</v>
      </c>
      <c r="F17">
        <v>0</v>
      </c>
      <c r="G17">
        <v>0</v>
      </c>
      <c r="H17">
        <v>5330</v>
      </c>
      <c r="I17">
        <v>1</v>
      </c>
      <c r="K17">
        <v>1</v>
      </c>
      <c r="Z17">
        <f>RANK(H17,$H$3:$H$51,0)</f>
        <v>30</v>
      </c>
      <c r="AA17">
        <f t="shared" si="4"/>
        <v>5330</v>
      </c>
      <c r="AB17" t="str">
        <f t="shared" si="0"/>
        <v>N</v>
      </c>
      <c r="AC17">
        <f t="shared" si="0"/>
        <v>5330</v>
      </c>
      <c r="AD17" t="str">
        <f t="shared" si="0"/>
        <v>N</v>
      </c>
      <c r="AE17" t="str">
        <f t="shared" si="0"/>
        <v>N</v>
      </c>
      <c r="AF17" t="str">
        <f t="shared" si="0"/>
        <v>N</v>
      </c>
      <c r="AG17" t="str">
        <f t="shared" si="0"/>
        <v>N</v>
      </c>
      <c r="AH17" t="str">
        <f t="shared" si="0"/>
        <v>N</v>
      </c>
      <c r="AI17" t="str">
        <f t="shared" si="0"/>
        <v>N</v>
      </c>
      <c r="AJ17" t="str">
        <f t="shared" si="0"/>
        <v>N</v>
      </c>
      <c r="AK17" t="str">
        <f t="shared" si="0"/>
        <v>N</v>
      </c>
      <c r="AL17" t="str">
        <f t="shared" si="0"/>
        <v>N</v>
      </c>
      <c r="AM17" t="str">
        <f t="shared" si="0"/>
        <v>N</v>
      </c>
      <c r="AN17" t="str">
        <f t="shared" si="0"/>
        <v>N</v>
      </c>
      <c r="AO17" t="str">
        <f t="shared" si="0"/>
        <v>N</v>
      </c>
      <c r="AP17" t="str">
        <f t="shared" si="0"/>
        <v>N</v>
      </c>
      <c r="AQ17" t="str">
        <f t="shared" si="0"/>
        <v>N</v>
      </c>
      <c r="AR17">
        <f t="shared" si="5"/>
        <v>2</v>
      </c>
      <c r="AS17" t="str">
        <f t="shared" si="1"/>
        <v>N</v>
      </c>
      <c r="AT17">
        <f t="shared" si="1"/>
        <v>2</v>
      </c>
      <c r="AU17" t="str">
        <f t="shared" si="1"/>
        <v>N</v>
      </c>
      <c r="AV17" t="str">
        <f t="shared" si="1"/>
        <v>N</v>
      </c>
      <c r="AW17" t="str">
        <f t="shared" si="1"/>
        <v>N</v>
      </c>
      <c r="AX17" t="str">
        <f t="shared" si="1"/>
        <v>N</v>
      </c>
      <c r="AY17" t="str">
        <f t="shared" si="1"/>
        <v>N</v>
      </c>
      <c r="AZ17" t="str">
        <f t="shared" si="1"/>
        <v>N</v>
      </c>
      <c r="BA17" t="str">
        <f t="shared" si="1"/>
        <v>N</v>
      </c>
      <c r="BB17" t="str">
        <f t="shared" si="1"/>
        <v>N</v>
      </c>
      <c r="BC17" t="str">
        <f t="shared" si="1"/>
        <v>N</v>
      </c>
      <c r="BD17" t="str">
        <f t="shared" si="1"/>
        <v>N</v>
      </c>
      <c r="BE17" t="str">
        <f t="shared" si="1"/>
        <v>N</v>
      </c>
      <c r="BF17" t="str">
        <f t="shared" si="1"/>
        <v>N</v>
      </c>
      <c r="BG17" t="str">
        <f t="shared" si="2"/>
        <v>N</v>
      </c>
      <c r="BH17" t="str">
        <f t="shared" si="3"/>
        <v>N</v>
      </c>
      <c r="BI17">
        <v>1</v>
      </c>
    </row>
    <row r="18" spans="1:61" ht="12.75">
      <c r="A18" t="s">
        <v>8</v>
      </c>
      <c r="B18" t="s">
        <v>2</v>
      </c>
      <c r="C18" t="s">
        <v>45</v>
      </c>
      <c r="D18">
        <v>2</v>
      </c>
      <c r="E18">
        <v>1</v>
      </c>
      <c r="F18">
        <v>0</v>
      </c>
      <c r="G18">
        <v>1</v>
      </c>
      <c r="H18">
        <v>15300</v>
      </c>
      <c r="I18">
        <v>1</v>
      </c>
      <c r="K18">
        <v>1</v>
      </c>
      <c r="T18">
        <v>1</v>
      </c>
      <c r="U18">
        <v>1</v>
      </c>
      <c r="Z18">
        <f>RANK(H18,$H$3:$H$51,0)</f>
        <v>15</v>
      </c>
      <c r="AA18">
        <f t="shared" si="4"/>
        <v>15300</v>
      </c>
      <c r="AB18" t="str">
        <f t="shared" si="0"/>
        <v>N</v>
      </c>
      <c r="AC18">
        <f t="shared" si="0"/>
        <v>15300</v>
      </c>
      <c r="AD18" t="str">
        <f t="shared" si="0"/>
        <v>N</v>
      </c>
      <c r="AE18" t="str">
        <f t="shared" si="0"/>
        <v>N</v>
      </c>
      <c r="AF18" t="str">
        <f t="shared" si="0"/>
        <v>N</v>
      </c>
      <c r="AG18" t="str">
        <f t="shared" si="0"/>
        <v>N</v>
      </c>
      <c r="AH18" t="str">
        <f t="shared" si="0"/>
        <v>N</v>
      </c>
      <c r="AI18" t="str">
        <f t="shared" si="0"/>
        <v>N</v>
      </c>
      <c r="AJ18" t="str">
        <f t="shared" si="0"/>
        <v>N</v>
      </c>
      <c r="AK18" t="str">
        <f t="shared" si="0"/>
        <v>N</v>
      </c>
      <c r="AL18">
        <f t="shared" si="0"/>
        <v>15300</v>
      </c>
      <c r="AM18">
        <f t="shared" si="0"/>
        <v>15300</v>
      </c>
      <c r="AN18" t="str">
        <f t="shared" si="0"/>
        <v>N</v>
      </c>
      <c r="AO18" t="str">
        <f t="shared" si="0"/>
        <v>N</v>
      </c>
      <c r="AP18" t="str">
        <f t="shared" si="0"/>
        <v>N</v>
      </c>
      <c r="AQ18" t="str">
        <f>IF(Y18=1,$H18,"N")</f>
        <v>N</v>
      </c>
      <c r="AR18">
        <f t="shared" si="5"/>
        <v>2</v>
      </c>
      <c r="AS18" t="str">
        <f t="shared" si="1"/>
        <v>N</v>
      </c>
      <c r="AT18">
        <f t="shared" si="1"/>
        <v>2</v>
      </c>
      <c r="AU18" t="str">
        <f t="shared" si="1"/>
        <v>N</v>
      </c>
      <c r="AV18" t="str">
        <f t="shared" si="1"/>
        <v>N</v>
      </c>
      <c r="AW18" t="str">
        <f t="shared" si="1"/>
        <v>N</v>
      </c>
      <c r="AX18" t="str">
        <f t="shared" si="1"/>
        <v>N</v>
      </c>
      <c r="AY18" t="str">
        <f t="shared" si="1"/>
        <v>N</v>
      </c>
      <c r="AZ18" t="str">
        <f t="shared" si="1"/>
        <v>N</v>
      </c>
      <c r="BA18" t="str">
        <f t="shared" si="1"/>
        <v>N</v>
      </c>
      <c r="BB18" t="str">
        <f t="shared" si="1"/>
        <v>N</v>
      </c>
      <c r="BC18">
        <f t="shared" si="1"/>
        <v>2</v>
      </c>
      <c r="BD18">
        <f t="shared" si="1"/>
        <v>2</v>
      </c>
      <c r="BE18" t="str">
        <f t="shared" si="1"/>
        <v>N</v>
      </c>
      <c r="BF18" t="str">
        <f t="shared" si="1"/>
        <v>N</v>
      </c>
      <c r="BG18" t="str">
        <f aca="true" t="shared" si="6" ref="BG18:BG52">IF(X18=1,IF($D18&lt;$E18,1,IF($D18=$E18,3,2)),"N")</f>
        <v>N</v>
      </c>
      <c r="BH18" t="str">
        <f aca="true" t="shared" si="7" ref="BH18:BH52">IF(Y18=1,IF($D18&lt;$E18,1,IF($D18=$E18,3,2)),"N")</f>
        <v>N</v>
      </c>
      <c r="BI18">
        <v>1</v>
      </c>
    </row>
    <row r="19" spans="1:61" ht="12.75">
      <c r="A19" t="s">
        <v>8</v>
      </c>
      <c r="B19" t="s">
        <v>45</v>
      </c>
      <c r="C19" t="s">
        <v>23</v>
      </c>
      <c r="D19">
        <v>1</v>
      </c>
      <c r="E19">
        <v>3</v>
      </c>
      <c r="F19">
        <v>0</v>
      </c>
      <c r="G19">
        <v>1</v>
      </c>
      <c r="H19">
        <v>6251</v>
      </c>
      <c r="K19">
        <v>1</v>
      </c>
      <c r="V19">
        <v>1</v>
      </c>
      <c r="Z19">
        <f>RANK(H19,$H$3:$H$51,0)</f>
        <v>27</v>
      </c>
      <c r="AA19" t="str">
        <f aca="true" t="shared" si="8" ref="AA19:AP19">IF(I19=1,$H19,"N")</f>
        <v>N</v>
      </c>
      <c r="AB19" t="str">
        <f t="shared" si="8"/>
        <v>N</v>
      </c>
      <c r="AC19">
        <f t="shared" si="8"/>
        <v>6251</v>
      </c>
      <c r="AD19" t="str">
        <f t="shared" si="8"/>
        <v>N</v>
      </c>
      <c r="AE19" t="str">
        <f t="shared" si="8"/>
        <v>N</v>
      </c>
      <c r="AF19" t="str">
        <f t="shared" si="8"/>
        <v>N</v>
      </c>
      <c r="AG19" t="str">
        <f t="shared" si="8"/>
        <v>N</v>
      </c>
      <c r="AH19" t="str">
        <f t="shared" si="8"/>
        <v>N</v>
      </c>
      <c r="AI19" t="str">
        <f t="shared" si="8"/>
        <v>N</v>
      </c>
      <c r="AJ19" t="str">
        <f t="shared" si="8"/>
        <v>N</v>
      </c>
      <c r="AK19" t="str">
        <f t="shared" si="8"/>
        <v>N</v>
      </c>
      <c r="AL19" t="str">
        <f t="shared" si="8"/>
        <v>N</v>
      </c>
      <c r="AM19" t="str">
        <f t="shared" si="8"/>
        <v>N</v>
      </c>
      <c r="AN19">
        <f t="shared" si="8"/>
        <v>6251</v>
      </c>
      <c r="AO19" t="str">
        <f t="shared" si="8"/>
        <v>N</v>
      </c>
      <c r="AP19" t="str">
        <f t="shared" si="8"/>
        <v>N</v>
      </c>
      <c r="AQ19" t="str">
        <f>IF(Y19=1,$H19,"N")</f>
        <v>N</v>
      </c>
      <c r="AR19" t="str">
        <f t="shared" si="5"/>
        <v>N</v>
      </c>
      <c r="AS19" t="str">
        <f aca="true" t="shared" si="9" ref="AS19:AS52">IF(J19=1,IF($D19&lt;$E19,1,IF($D19=$E19,3,2)),"N")</f>
        <v>N</v>
      </c>
      <c r="AT19">
        <f aca="true" t="shared" si="10" ref="AT19:AT52">IF(K19=1,IF($D19&lt;$E19,1,IF($D19=$E19,3,2)),"N")</f>
        <v>1</v>
      </c>
      <c r="AU19" t="str">
        <f aca="true" t="shared" si="11" ref="AU19:AU52">IF(L19=1,IF($D19&lt;$E19,1,IF($D19=$E19,3,2)),"N")</f>
        <v>N</v>
      </c>
      <c r="AV19" t="str">
        <f aca="true" t="shared" si="12" ref="AV19:AV52">IF(M19=1,IF($D19&lt;$E19,1,IF($D19=$E19,3,2)),"N")</f>
        <v>N</v>
      </c>
      <c r="AW19" t="str">
        <f aca="true" t="shared" si="13" ref="AW19:AW52">IF(N19=1,IF($D19&lt;$E19,1,IF($D19=$E19,3,2)),"N")</f>
        <v>N</v>
      </c>
      <c r="AX19" t="str">
        <f aca="true" t="shared" si="14" ref="AX19:AX52">IF(O19=1,IF($D19&lt;$E19,1,IF($D19=$E19,3,2)),"N")</f>
        <v>N</v>
      </c>
      <c r="AY19" t="str">
        <f aca="true" t="shared" si="15" ref="AY19:AY52">IF(P19=1,IF($D19&lt;$E19,1,IF($D19=$E19,3,2)),"N")</f>
        <v>N</v>
      </c>
      <c r="AZ19" t="str">
        <f aca="true" t="shared" si="16" ref="AZ19:AZ52">IF(Q19=1,IF($D19&lt;$E19,1,IF($D19=$E19,3,2)),"N")</f>
        <v>N</v>
      </c>
      <c r="BA19" t="str">
        <f aca="true" t="shared" si="17" ref="BA19:BA52">IF(R19=1,IF($D19&lt;$E19,1,IF($D19=$E19,3,2)),"N")</f>
        <v>N</v>
      </c>
      <c r="BB19" t="str">
        <f aca="true" t="shared" si="18" ref="BB19:BB52">IF(S19=1,IF($D19&lt;$E19,1,IF($D19=$E19,3,2)),"N")</f>
        <v>N</v>
      </c>
      <c r="BC19" t="str">
        <f aca="true" t="shared" si="19" ref="BC19:BC52">IF(T19=1,IF($D19&lt;$E19,1,IF($D19=$E19,3,2)),"N")</f>
        <v>N</v>
      </c>
      <c r="BD19" t="str">
        <f aca="true" t="shared" si="20" ref="BD19:BD52">IF(U19=1,IF($D19&lt;$E19,1,IF($D19=$E19,3,2)),"N")</f>
        <v>N</v>
      </c>
      <c r="BE19">
        <f aca="true" t="shared" si="21" ref="BE19:BF52">IF(V19=1,IF($D19&lt;$E19,1,IF($D19=$E19,3,2)),"N")</f>
        <v>1</v>
      </c>
      <c r="BF19" t="str">
        <f t="shared" si="21"/>
        <v>N</v>
      </c>
      <c r="BG19" t="str">
        <f t="shared" si="6"/>
        <v>N</v>
      </c>
      <c r="BH19" t="str">
        <f t="shared" si="7"/>
        <v>N</v>
      </c>
      <c r="BI19">
        <v>1</v>
      </c>
    </row>
    <row r="20" spans="1:61" ht="12.75">
      <c r="A20" t="s">
        <v>11</v>
      </c>
      <c r="B20" t="s">
        <v>12</v>
      </c>
      <c r="C20" t="s">
        <v>16</v>
      </c>
      <c r="D20">
        <v>2</v>
      </c>
      <c r="E20">
        <v>1</v>
      </c>
      <c r="F20">
        <v>0</v>
      </c>
      <c r="G20">
        <v>1</v>
      </c>
      <c r="H20">
        <v>44304</v>
      </c>
      <c r="J20">
        <v>1</v>
      </c>
      <c r="N20">
        <v>1</v>
      </c>
      <c r="Z20">
        <f>RANK(H20,$H$3:$H$51,0)</f>
        <v>4</v>
      </c>
      <c r="AA20" t="str">
        <f>IF(I20=1,$H20,"N")</f>
        <v>N</v>
      </c>
      <c r="AB20">
        <f aca="true" t="shared" si="22" ref="AB20:AB52">IF(J20=1,$H20,"N")</f>
        <v>44304</v>
      </c>
      <c r="AC20" t="str">
        <f aca="true" t="shared" si="23" ref="AC20:AC52">IF(K20=1,$H20,"N")</f>
        <v>N</v>
      </c>
      <c r="AD20" t="str">
        <f aca="true" t="shared" si="24" ref="AD20:AD52">IF(L20=1,$H20,"N")</f>
        <v>N</v>
      </c>
      <c r="AE20" t="str">
        <f aca="true" t="shared" si="25" ref="AE20:AE52">IF(M20=1,$H20,"N")</f>
        <v>N</v>
      </c>
      <c r="AF20">
        <f aca="true" t="shared" si="26" ref="AF20:AF52">IF(N20=1,$H20,"N")</f>
        <v>44304</v>
      </c>
      <c r="AG20" t="str">
        <f aca="true" t="shared" si="27" ref="AG20:AG52">IF(O20=1,$H20,"N")</f>
        <v>N</v>
      </c>
      <c r="AH20" t="str">
        <f aca="true" t="shared" si="28" ref="AH20:AH52">IF(P20=1,$H20,"N")</f>
        <v>N</v>
      </c>
      <c r="AI20" t="str">
        <f aca="true" t="shared" si="29" ref="AI20:AI52">IF(Q20=1,$H20,"N")</f>
        <v>N</v>
      </c>
      <c r="AJ20" t="str">
        <f aca="true" t="shared" si="30" ref="AJ20:AJ52">IF(R20=1,$H20,"N")</f>
        <v>N</v>
      </c>
      <c r="AK20" t="str">
        <f aca="true" t="shared" si="31" ref="AK20:AK52">IF(S20=1,$H20,"N")</f>
        <v>N</v>
      </c>
      <c r="AL20" t="str">
        <f aca="true" t="shared" si="32" ref="AL20:AL52">IF(T20=1,$H20,"N")</f>
        <v>N</v>
      </c>
      <c r="AM20" t="str">
        <f aca="true" t="shared" si="33" ref="AM20:AM52">IF(U20=1,$H20,"N")</f>
        <v>N</v>
      </c>
      <c r="AN20" t="str">
        <f aca="true" t="shared" si="34" ref="AN20:AN52">IF(V20=1,$H20,"N")</f>
        <v>N</v>
      </c>
      <c r="AO20" t="str">
        <f aca="true" t="shared" si="35" ref="AO20:AO52">IF(W20=1,$H20,"N")</f>
        <v>N</v>
      </c>
      <c r="AP20" t="str">
        <f aca="true" t="shared" si="36" ref="AP20:AP52">IF(X20=1,$H20,"N")</f>
        <v>N</v>
      </c>
      <c r="AQ20" t="str">
        <f aca="true" t="shared" si="37" ref="AQ20:AQ52">IF(Y20=1,$H20,"N")</f>
        <v>N</v>
      </c>
      <c r="AR20" t="str">
        <f t="shared" si="5"/>
        <v>N</v>
      </c>
      <c r="AS20">
        <f t="shared" si="9"/>
        <v>2</v>
      </c>
      <c r="AT20" t="str">
        <f t="shared" si="10"/>
        <v>N</v>
      </c>
      <c r="AU20" t="str">
        <f t="shared" si="11"/>
        <v>N</v>
      </c>
      <c r="AV20" t="str">
        <f t="shared" si="12"/>
        <v>N</v>
      </c>
      <c r="AW20">
        <f t="shared" si="13"/>
        <v>2</v>
      </c>
      <c r="AX20" t="str">
        <f t="shared" si="14"/>
        <v>N</v>
      </c>
      <c r="AY20" t="str">
        <f t="shared" si="15"/>
        <v>N</v>
      </c>
      <c r="AZ20" t="str">
        <f t="shared" si="16"/>
        <v>N</v>
      </c>
      <c r="BA20" t="str">
        <f t="shared" si="17"/>
        <v>N</v>
      </c>
      <c r="BB20" t="str">
        <f t="shared" si="18"/>
        <v>N</v>
      </c>
      <c r="BC20" t="str">
        <f t="shared" si="19"/>
        <v>N</v>
      </c>
      <c r="BD20" t="str">
        <f t="shared" si="20"/>
        <v>N</v>
      </c>
      <c r="BE20" t="str">
        <f t="shared" si="21"/>
        <v>N</v>
      </c>
      <c r="BF20" t="str">
        <f t="shared" si="21"/>
        <v>N</v>
      </c>
      <c r="BG20" t="str">
        <f t="shared" si="6"/>
        <v>N</v>
      </c>
      <c r="BH20" t="str">
        <f t="shared" si="7"/>
        <v>N</v>
      </c>
      <c r="BI20">
        <v>1</v>
      </c>
    </row>
    <row r="21" spans="1:61" ht="12.75">
      <c r="A21" t="s">
        <v>48</v>
      </c>
      <c r="B21" t="s">
        <v>21</v>
      </c>
      <c r="C21" t="s">
        <v>49</v>
      </c>
      <c r="D21">
        <v>0</v>
      </c>
      <c r="E21">
        <v>0</v>
      </c>
      <c r="F21">
        <v>0</v>
      </c>
      <c r="G21">
        <v>0</v>
      </c>
      <c r="H21">
        <v>23142</v>
      </c>
      <c r="J21">
        <v>1</v>
      </c>
      <c r="N21">
        <v>1</v>
      </c>
      <c r="Z21">
        <f>RANK(H21,$H$3:$H$51,0)</f>
        <v>11</v>
      </c>
      <c r="AA21" t="str">
        <f aca="true" t="shared" si="38" ref="AA21:AB52">IF(I21=1,$H21,"N")</f>
        <v>N</v>
      </c>
      <c r="AB21">
        <f t="shared" si="22"/>
        <v>23142</v>
      </c>
      <c r="AC21" t="str">
        <f t="shared" si="23"/>
        <v>N</v>
      </c>
      <c r="AD21" t="str">
        <f t="shared" si="24"/>
        <v>N</v>
      </c>
      <c r="AE21" t="str">
        <f t="shared" si="25"/>
        <v>N</v>
      </c>
      <c r="AF21">
        <f t="shared" si="26"/>
        <v>23142</v>
      </c>
      <c r="AG21" t="str">
        <f t="shared" si="27"/>
        <v>N</v>
      </c>
      <c r="AH21" t="str">
        <f t="shared" si="28"/>
        <v>N</v>
      </c>
      <c r="AI21" t="str">
        <f t="shared" si="29"/>
        <v>N</v>
      </c>
      <c r="AJ21" t="str">
        <f t="shared" si="30"/>
        <v>N</v>
      </c>
      <c r="AK21" t="str">
        <f t="shared" si="31"/>
        <v>N</v>
      </c>
      <c r="AL21" t="str">
        <f t="shared" si="32"/>
        <v>N</v>
      </c>
      <c r="AM21" t="str">
        <f t="shared" si="33"/>
        <v>N</v>
      </c>
      <c r="AN21" t="str">
        <f t="shared" si="34"/>
        <v>N</v>
      </c>
      <c r="AO21" t="str">
        <f t="shared" si="35"/>
        <v>N</v>
      </c>
      <c r="AP21" t="str">
        <f t="shared" si="36"/>
        <v>N</v>
      </c>
      <c r="AQ21" t="str">
        <f t="shared" si="37"/>
        <v>N</v>
      </c>
      <c r="AR21" t="str">
        <f t="shared" si="5"/>
        <v>N</v>
      </c>
      <c r="AS21">
        <f t="shared" si="9"/>
        <v>3</v>
      </c>
      <c r="AT21" t="str">
        <f t="shared" si="10"/>
        <v>N</v>
      </c>
      <c r="AU21" t="str">
        <f t="shared" si="11"/>
        <v>N</v>
      </c>
      <c r="AV21" t="str">
        <f t="shared" si="12"/>
        <v>N</v>
      </c>
      <c r="AW21">
        <f t="shared" si="13"/>
        <v>3</v>
      </c>
      <c r="AX21" t="str">
        <f t="shared" si="14"/>
        <v>N</v>
      </c>
      <c r="AY21" t="str">
        <f t="shared" si="15"/>
        <v>N</v>
      </c>
      <c r="AZ21" t="str">
        <f t="shared" si="16"/>
        <v>N</v>
      </c>
      <c r="BA21" t="str">
        <f t="shared" si="17"/>
        <v>N</v>
      </c>
      <c r="BB21" t="str">
        <f t="shared" si="18"/>
        <v>N</v>
      </c>
      <c r="BC21" t="str">
        <f t="shared" si="19"/>
        <v>N</v>
      </c>
      <c r="BD21" t="str">
        <f t="shared" si="20"/>
        <v>N</v>
      </c>
      <c r="BE21" t="str">
        <f t="shared" si="21"/>
        <v>N</v>
      </c>
      <c r="BF21" t="str">
        <f t="shared" si="21"/>
        <v>N</v>
      </c>
      <c r="BG21" t="str">
        <f t="shared" si="6"/>
        <v>N</v>
      </c>
      <c r="BH21" t="str">
        <f t="shared" si="7"/>
        <v>N</v>
      </c>
      <c r="BI21">
        <v>1</v>
      </c>
    </row>
    <row r="22" spans="1:61" ht="12.75">
      <c r="A22" t="s">
        <v>22</v>
      </c>
      <c r="B22" t="s">
        <v>23</v>
      </c>
      <c r="C22" t="s">
        <v>50</v>
      </c>
      <c r="D22">
        <v>1</v>
      </c>
      <c r="E22">
        <v>2</v>
      </c>
      <c r="F22">
        <v>1</v>
      </c>
      <c r="G22">
        <v>1</v>
      </c>
      <c r="H22">
        <v>30500</v>
      </c>
      <c r="K22">
        <v>1</v>
      </c>
      <c r="T22">
        <v>1</v>
      </c>
      <c r="Z22">
        <f>RANK(H22,$H$3:$H$51,0)</f>
        <v>6</v>
      </c>
      <c r="AA22" t="str">
        <f t="shared" si="38"/>
        <v>N</v>
      </c>
      <c r="AB22" t="str">
        <f t="shared" si="22"/>
        <v>N</v>
      </c>
      <c r="AC22">
        <f t="shared" si="23"/>
        <v>30500</v>
      </c>
      <c r="AD22" t="str">
        <f t="shared" si="24"/>
        <v>N</v>
      </c>
      <c r="AE22" t="str">
        <f t="shared" si="25"/>
        <v>N</v>
      </c>
      <c r="AF22" t="str">
        <f t="shared" si="26"/>
        <v>N</v>
      </c>
      <c r="AG22" t="str">
        <f t="shared" si="27"/>
        <v>N</v>
      </c>
      <c r="AH22" t="str">
        <f t="shared" si="28"/>
        <v>N</v>
      </c>
      <c r="AI22" t="str">
        <f t="shared" si="29"/>
        <v>N</v>
      </c>
      <c r="AJ22" t="str">
        <f t="shared" si="30"/>
        <v>N</v>
      </c>
      <c r="AK22" t="str">
        <f t="shared" si="31"/>
        <v>N</v>
      </c>
      <c r="AL22">
        <f t="shared" si="32"/>
        <v>30500</v>
      </c>
      <c r="AM22" t="str">
        <f t="shared" si="33"/>
        <v>N</v>
      </c>
      <c r="AN22" t="str">
        <f t="shared" si="34"/>
        <v>N</v>
      </c>
      <c r="AO22" t="str">
        <f t="shared" si="35"/>
        <v>N</v>
      </c>
      <c r="AP22" t="str">
        <f t="shared" si="36"/>
        <v>N</v>
      </c>
      <c r="AQ22" t="str">
        <f t="shared" si="37"/>
        <v>N</v>
      </c>
      <c r="AR22" t="str">
        <f t="shared" si="5"/>
        <v>N</v>
      </c>
      <c r="AS22" t="str">
        <f t="shared" si="9"/>
        <v>N</v>
      </c>
      <c r="AT22">
        <f t="shared" si="10"/>
        <v>1</v>
      </c>
      <c r="AU22" t="str">
        <f t="shared" si="11"/>
        <v>N</v>
      </c>
      <c r="AV22" t="str">
        <f t="shared" si="12"/>
        <v>N</v>
      </c>
      <c r="AW22" t="str">
        <f t="shared" si="13"/>
        <v>N</v>
      </c>
      <c r="AX22" t="str">
        <f t="shared" si="14"/>
        <v>N</v>
      </c>
      <c r="AY22" t="str">
        <f t="shared" si="15"/>
        <v>N</v>
      </c>
      <c r="AZ22" t="str">
        <f t="shared" si="16"/>
        <v>N</v>
      </c>
      <c r="BA22" t="str">
        <f t="shared" si="17"/>
        <v>N</v>
      </c>
      <c r="BB22" t="str">
        <f t="shared" si="18"/>
        <v>N</v>
      </c>
      <c r="BC22">
        <f t="shared" si="19"/>
        <v>1</v>
      </c>
      <c r="BD22" t="str">
        <f t="shared" si="20"/>
        <v>N</v>
      </c>
      <c r="BE22" t="str">
        <f t="shared" si="21"/>
        <v>N</v>
      </c>
      <c r="BF22" t="str">
        <f t="shared" si="21"/>
        <v>N</v>
      </c>
      <c r="BG22" t="str">
        <f t="shared" si="6"/>
        <v>N</v>
      </c>
      <c r="BH22" t="str">
        <f t="shared" si="7"/>
        <v>N</v>
      </c>
      <c r="BI22">
        <v>1</v>
      </c>
    </row>
    <row r="23" spans="1:61" ht="12.75">
      <c r="A23" t="s">
        <v>48</v>
      </c>
      <c r="B23" t="s">
        <v>12</v>
      </c>
      <c r="C23" t="s">
        <v>51</v>
      </c>
      <c r="D23">
        <v>2</v>
      </c>
      <c r="E23">
        <v>1</v>
      </c>
      <c r="F23">
        <v>0</v>
      </c>
      <c r="G23">
        <v>1</v>
      </c>
      <c r="H23">
        <v>26381</v>
      </c>
      <c r="J23">
        <v>1</v>
      </c>
      <c r="N23">
        <v>1</v>
      </c>
      <c r="Z23">
        <f>RANK(H23,$H$3:$H$51,0)</f>
        <v>8</v>
      </c>
      <c r="AA23" t="str">
        <f t="shared" si="38"/>
        <v>N</v>
      </c>
      <c r="AB23">
        <f t="shared" si="22"/>
        <v>26381</v>
      </c>
      <c r="AC23" t="str">
        <f t="shared" si="23"/>
        <v>N</v>
      </c>
      <c r="AD23" t="str">
        <f t="shared" si="24"/>
        <v>N</v>
      </c>
      <c r="AE23" t="str">
        <f t="shared" si="25"/>
        <v>N</v>
      </c>
      <c r="AF23">
        <f t="shared" si="26"/>
        <v>26381</v>
      </c>
      <c r="AG23" t="str">
        <f t="shared" si="27"/>
        <v>N</v>
      </c>
      <c r="AH23" t="str">
        <f t="shared" si="28"/>
        <v>N</v>
      </c>
      <c r="AI23" t="str">
        <f t="shared" si="29"/>
        <v>N</v>
      </c>
      <c r="AJ23" t="str">
        <f t="shared" si="30"/>
        <v>N</v>
      </c>
      <c r="AK23" t="str">
        <f t="shared" si="31"/>
        <v>N</v>
      </c>
      <c r="AL23" t="str">
        <f t="shared" si="32"/>
        <v>N</v>
      </c>
      <c r="AM23" t="str">
        <f t="shared" si="33"/>
        <v>N</v>
      </c>
      <c r="AN23" t="str">
        <f t="shared" si="34"/>
        <v>N</v>
      </c>
      <c r="AO23" t="str">
        <f t="shared" si="35"/>
        <v>N</v>
      </c>
      <c r="AP23" t="str">
        <f t="shared" si="36"/>
        <v>N</v>
      </c>
      <c r="AQ23" t="str">
        <f t="shared" si="37"/>
        <v>N</v>
      </c>
      <c r="AR23" t="str">
        <f t="shared" si="5"/>
        <v>N</v>
      </c>
      <c r="AS23">
        <f t="shared" si="9"/>
        <v>2</v>
      </c>
      <c r="AT23" t="str">
        <f t="shared" si="10"/>
        <v>N</v>
      </c>
      <c r="AU23" t="str">
        <f t="shared" si="11"/>
        <v>N</v>
      </c>
      <c r="AV23" t="str">
        <f t="shared" si="12"/>
        <v>N</v>
      </c>
      <c r="AW23">
        <f t="shared" si="13"/>
        <v>2</v>
      </c>
      <c r="AX23" t="str">
        <f t="shared" si="14"/>
        <v>N</v>
      </c>
      <c r="AY23" t="str">
        <f t="shared" si="15"/>
        <v>N</v>
      </c>
      <c r="AZ23" t="str">
        <f t="shared" si="16"/>
        <v>N</v>
      </c>
      <c r="BA23" t="str">
        <f t="shared" si="17"/>
        <v>N</v>
      </c>
      <c r="BB23" t="str">
        <f t="shared" si="18"/>
        <v>N</v>
      </c>
      <c r="BC23" t="str">
        <f t="shared" si="19"/>
        <v>N</v>
      </c>
      <c r="BD23" t="str">
        <f t="shared" si="20"/>
        <v>N</v>
      </c>
      <c r="BE23" t="str">
        <f t="shared" si="21"/>
        <v>N</v>
      </c>
      <c r="BF23" t="str">
        <f t="shared" si="21"/>
        <v>N</v>
      </c>
      <c r="BG23" t="str">
        <f t="shared" si="6"/>
        <v>N</v>
      </c>
      <c r="BH23" t="str">
        <f t="shared" si="7"/>
        <v>N</v>
      </c>
      <c r="BI23">
        <v>1</v>
      </c>
    </row>
    <row r="24" spans="1:61" ht="12.75">
      <c r="A24" t="s">
        <v>11</v>
      </c>
      <c r="B24" t="s">
        <v>52</v>
      </c>
      <c r="C24" t="s">
        <v>53</v>
      </c>
      <c r="D24">
        <v>0</v>
      </c>
      <c r="E24">
        <v>1</v>
      </c>
      <c r="F24">
        <v>0</v>
      </c>
      <c r="G24">
        <v>0</v>
      </c>
      <c r="H24">
        <v>24135</v>
      </c>
      <c r="J24">
        <v>1</v>
      </c>
      <c r="N24">
        <v>1</v>
      </c>
      <c r="Z24">
        <f>RANK(H24,$H$3:$H$51,0)</f>
        <v>10</v>
      </c>
      <c r="AA24" t="str">
        <f t="shared" si="38"/>
        <v>N</v>
      </c>
      <c r="AB24">
        <f t="shared" si="22"/>
        <v>24135</v>
      </c>
      <c r="AC24" t="str">
        <f t="shared" si="23"/>
        <v>N</v>
      </c>
      <c r="AD24" t="str">
        <f t="shared" si="24"/>
        <v>N</v>
      </c>
      <c r="AE24" t="str">
        <f t="shared" si="25"/>
        <v>N</v>
      </c>
      <c r="AF24">
        <f t="shared" si="26"/>
        <v>24135</v>
      </c>
      <c r="AG24" t="str">
        <f t="shared" si="27"/>
        <v>N</v>
      </c>
      <c r="AH24" t="str">
        <f t="shared" si="28"/>
        <v>N</v>
      </c>
      <c r="AI24" t="str">
        <f t="shared" si="29"/>
        <v>N</v>
      </c>
      <c r="AJ24" t="str">
        <f t="shared" si="30"/>
        <v>N</v>
      </c>
      <c r="AK24" t="str">
        <f t="shared" si="31"/>
        <v>N</v>
      </c>
      <c r="AL24" t="str">
        <f t="shared" si="32"/>
        <v>N</v>
      </c>
      <c r="AM24" t="str">
        <f t="shared" si="33"/>
        <v>N</v>
      </c>
      <c r="AN24" t="str">
        <f t="shared" si="34"/>
        <v>N</v>
      </c>
      <c r="AO24" t="str">
        <f t="shared" si="35"/>
        <v>N</v>
      </c>
      <c r="AP24" t="str">
        <f t="shared" si="36"/>
        <v>N</v>
      </c>
      <c r="AQ24" t="str">
        <f t="shared" si="37"/>
        <v>N</v>
      </c>
      <c r="AR24" t="str">
        <f t="shared" si="5"/>
        <v>N</v>
      </c>
      <c r="AS24">
        <f t="shared" si="9"/>
        <v>1</v>
      </c>
      <c r="AT24" t="str">
        <f t="shared" si="10"/>
        <v>N</v>
      </c>
      <c r="AU24" t="str">
        <f t="shared" si="11"/>
        <v>N</v>
      </c>
      <c r="AV24" t="str">
        <f t="shared" si="12"/>
        <v>N</v>
      </c>
      <c r="AW24">
        <f t="shared" si="13"/>
        <v>1</v>
      </c>
      <c r="AX24" t="str">
        <f t="shared" si="14"/>
        <v>N</v>
      </c>
      <c r="AY24" t="str">
        <f t="shared" si="15"/>
        <v>N</v>
      </c>
      <c r="AZ24" t="str">
        <f t="shared" si="16"/>
        <v>N</v>
      </c>
      <c r="BA24" t="str">
        <f t="shared" si="17"/>
        <v>N</v>
      </c>
      <c r="BB24" t="str">
        <f t="shared" si="18"/>
        <v>N</v>
      </c>
      <c r="BC24" t="str">
        <f t="shared" si="19"/>
        <v>N</v>
      </c>
      <c r="BD24" t="str">
        <f t="shared" si="20"/>
        <v>N</v>
      </c>
      <c r="BE24" t="str">
        <f t="shared" si="21"/>
        <v>N</v>
      </c>
      <c r="BF24" t="str">
        <f t="shared" si="21"/>
        <v>N</v>
      </c>
      <c r="BG24" t="str">
        <f t="shared" si="6"/>
        <v>N</v>
      </c>
      <c r="BH24" t="str">
        <f t="shared" si="7"/>
        <v>N</v>
      </c>
      <c r="BI24">
        <v>1</v>
      </c>
    </row>
    <row r="25" spans="1:61" ht="12.75">
      <c r="A25" t="s">
        <v>11</v>
      </c>
      <c r="B25" t="s">
        <v>21</v>
      </c>
      <c r="C25" t="s">
        <v>12</v>
      </c>
      <c r="D25">
        <v>1</v>
      </c>
      <c r="E25">
        <v>1</v>
      </c>
      <c r="F25">
        <v>1</v>
      </c>
      <c r="G25">
        <v>0</v>
      </c>
      <c r="H25">
        <v>36876</v>
      </c>
      <c r="I25">
        <v>1</v>
      </c>
      <c r="J25">
        <v>1</v>
      </c>
      <c r="N25">
        <v>1</v>
      </c>
      <c r="P25">
        <v>1</v>
      </c>
      <c r="S25">
        <v>1</v>
      </c>
      <c r="Z25">
        <f>RANK(H25,$H$3:$H$51,0)</f>
        <v>5</v>
      </c>
      <c r="AA25">
        <f t="shared" si="38"/>
        <v>36876</v>
      </c>
      <c r="AB25">
        <f t="shared" si="22"/>
        <v>36876</v>
      </c>
      <c r="AC25" t="str">
        <f t="shared" si="23"/>
        <v>N</v>
      </c>
      <c r="AD25" t="str">
        <f t="shared" si="24"/>
        <v>N</v>
      </c>
      <c r="AE25" t="str">
        <f t="shared" si="25"/>
        <v>N</v>
      </c>
      <c r="AF25">
        <f t="shared" si="26"/>
        <v>36876</v>
      </c>
      <c r="AG25" t="str">
        <f t="shared" si="27"/>
        <v>N</v>
      </c>
      <c r="AH25">
        <f t="shared" si="28"/>
        <v>36876</v>
      </c>
      <c r="AI25" t="str">
        <f t="shared" si="29"/>
        <v>N</v>
      </c>
      <c r="AJ25" t="str">
        <f t="shared" si="30"/>
        <v>N</v>
      </c>
      <c r="AK25">
        <f t="shared" si="31"/>
        <v>36876</v>
      </c>
      <c r="AL25" t="str">
        <f t="shared" si="32"/>
        <v>N</v>
      </c>
      <c r="AM25" t="str">
        <f t="shared" si="33"/>
        <v>N</v>
      </c>
      <c r="AN25" t="str">
        <f t="shared" si="34"/>
        <v>N</v>
      </c>
      <c r="AO25" t="str">
        <f t="shared" si="35"/>
        <v>N</v>
      </c>
      <c r="AP25" t="str">
        <f t="shared" si="36"/>
        <v>N</v>
      </c>
      <c r="AQ25" t="str">
        <f t="shared" si="37"/>
        <v>N</v>
      </c>
      <c r="AR25">
        <f t="shared" si="5"/>
        <v>3</v>
      </c>
      <c r="AS25">
        <f t="shared" si="9"/>
        <v>3</v>
      </c>
      <c r="AT25" t="str">
        <f t="shared" si="10"/>
        <v>N</v>
      </c>
      <c r="AU25" t="str">
        <f t="shared" si="11"/>
        <v>N</v>
      </c>
      <c r="AV25" t="str">
        <f t="shared" si="12"/>
        <v>N</v>
      </c>
      <c r="AW25">
        <f t="shared" si="13"/>
        <v>3</v>
      </c>
      <c r="AX25" t="str">
        <f t="shared" si="14"/>
        <v>N</v>
      </c>
      <c r="AY25">
        <f t="shared" si="15"/>
        <v>3</v>
      </c>
      <c r="AZ25" t="str">
        <f t="shared" si="16"/>
        <v>N</v>
      </c>
      <c r="BA25" t="str">
        <f t="shared" si="17"/>
        <v>N</v>
      </c>
      <c r="BB25">
        <f t="shared" si="18"/>
        <v>3</v>
      </c>
      <c r="BC25" t="str">
        <f t="shared" si="19"/>
        <v>N</v>
      </c>
      <c r="BD25" t="str">
        <f t="shared" si="20"/>
        <v>N</v>
      </c>
      <c r="BE25" t="str">
        <f t="shared" si="21"/>
        <v>N</v>
      </c>
      <c r="BF25" t="str">
        <f t="shared" si="21"/>
        <v>N</v>
      </c>
      <c r="BG25" t="str">
        <f t="shared" si="6"/>
        <v>N</v>
      </c>
      <c r="BH25" t="str">
        <f t="shared" si="7"/>
        <v>N</v>
      </c>
      <c r="BI25">
        <v>1</v>
      </c>
    </row>
    <row r="26" spans="1:61" ht="12.75">
      <c r="A26" t="s">
        <v>31</v>
      </c>
      <c r="B26" t="s">
        <v>54</v>
      </c>
      <c r="C26" t="s">
        <v>32</v>
      </c>
      <c r="D26">
        <v>2</v>
      </c>
      <c r="E26">
        <v>1</v>
      </c>
      <c r="F26">
        <v>2</v>
      </c>
      <c r="G26">
        <v>1</v>
      </c>
      <c r="H26">
        <v>2000</v>
      </c>
      <c r="I26">
        <v>1</v>
      </c>
      <c r="W26">
        <v>1</v>
      </c>
      <c r="Z26">
        <f>RANK(H26,$H$3:$H$51,0)</f>
        <v>37</v>
      </c>
      <c r="AA26">
        <f t="shared" si="38"/>
        <v>2000</v>
      </c>
      <c r="AB26" t="str">
        <f t="shared" si="22"/>
        <v>N</v>
      </c>
      <c r="AC26" t="str">
        <f t="shared" si="23"/>
        <v>N</v>
      </c>
      <c r="AD26" t="str">
        <f t="shared" si="24"/>
        <v>N</v>
      </c>
      <c r="AE26" t="str">
        <f t="shared" si="25"/>
        <v>N</v>
      </c>
      <c r="AF26" t="str">
        <f t="shared" si="26"/>
        <v>N</v>
      </c>
      <c r="AG26" t="str">
        <f t="shared" si="27"/>
        <v>N</v>
      </c>
      <c r="AH26" t="str">
        <f t="shared" si="28"/>
        <v>N</v>
      </c>
      <c r="AI26" t="str">
        <f t="shared" si="29"/>
        <v>N</v>
      </c>
      <c r="AJ26" t="str">
        <f t="shared" si="30"/>
        <v>N</v>
      </c>
      <c r="AK26" t="str">
        <f t="shared" si="31"/>
        <v>N</v>
      </c>
      <c r="AL26" t="str">
        <f t="shared" si="32"/>
        <v>N</v>
      </c>
      <c r="AM26" t="str">
        <f t="shared" si="33"/>
        <v>N</v>
      </c>
      <c r="AN26" t="str">
        <f t="shared" si="34"/>
        <v>N</v>
      </c>
      <c r="AO26">
        <f t="shared" si="35"/>
        <v>2000</v>
      </c>
      <c r="AP26" t="str">
        <f t="shared" si="36"/>
        <v>N</v>
      </c>
      <c r="AQ26" t="str">
        <f t="shared" si="37"/>
        <v>N</v>
      </c>
      <c r="AR26">
        <f t="shared" si="5"/>
        <v>2</v>
      </c>
      <c r="AS26" t="str">
        <f t="shared" si="9"/>
        <v>N</v>
      </c>
      <c r="AT26" t="str">
        <f t="shared" si="10"/>
        <v>N</v>
      </c>
      <c r="AU26" t="str">
        <f t="shared" si="11"/>
        <v>N</v>
      </c>
      <c r="AV26" t="str">
        <f t="shared" si="12"/>
        <v>N</v>
      </c>
      <c r="AW26" t="str">
        <f t="shared" si="13"/>
        <v>N</v>
      </c>
      <c r="AX26" t="str">
        <f t="shared" si="14"/>
        <v>N</v>
      </c>
      <c r="AY26" t="str">
        <f t="shared" si="15"/>
        <v>N</v>
      </c>
      <c r="AZ26" t="str">
        <f t="shared" si="16"/>
        <v>N</v>
      </c>
      <c r="BA26" t="str">
        <f t="shared" si="17"/>
        <v>N</v>
      </c>
      <c r="BB26" t="str">
        <f t="shared" si="18"/>
        <v>N</v>
      </c>
      <c r="BC26" t="str">
        <f t="shared" si="19"/>
        <v>N</v>
      </c>
      <c r="BD26" t="str">
        <f t="shared" si="20"/>
        <v>N</v>
      </c>
      <c r="BE26" t="str">
        <f t="shared" si="21"/>
        <v>N</v>
      </c>
      <c r="BF26">
        <f t="shared" si="21"/>
        <v>2</v>
      </c>
      <c r="BG26" t="str">
        <f t="shared" si="6"/>
        <v>N</v>
      </c>
      <c r="BH26" t="str">
        <f t="shared" si="7"/>
        <v>N</v>
      </c>
      <c r="BI26">
        <v>1</v>
      </c>
    </row>
    <row r="27" spans="1:61" ht="12.75">
      <c r="A27" t="s">
        <v>11</v>
      </c>
      <c r="B27" t="s">
        <v>12</v>
      </c>
      <c r="C27" t="s">
        <v>56</v>
      </c>
      <c r="D27">
        <v>2</v>
      </c>
      <c r="E27">
        <v>1</v>
      </c>
      <c r="F27">
        <v>0</v>
      </c>
      <c r="G27">
        <v>1</v>
      </c>
      <c r="H27">
        <v>51325</v>
      </c>
      <c r="J27">
        <v>1</v>
      </c>
      <c r="N27">
        <v>1</v>
      </c>
      <c r="P27">
        <v>1</v>
      </c>
      <c r="Z27">
        <f>RANK(H27,$H$3:$H$51,0)</f>
        <v>3</v>
      </c>
      <c r="AA27" t="str">
        <f t="shared" si="38"/>
        <v>N</v>
      </c>
      <c r="AB27">
        <f t="shared" si="22"/>
        <v>51325</v>
      </c>
      <c r="AC27" t="str">
        <f t="shared" si="23"/>
        <v>N</v>
      </c>
      <c r="AD27" t="str">
        <f t="shared" si="24"/>
        <v>N</v>
      </c>
      <c r="AE27" t="str">
        <f t="shared" si="25"/>
        <v>N</v>
      </c>
      <c r="AF27">
        <f t="shared" si="26"/>
        <v>51325</v>
      </c>
      <c r="AG27" t="str">
        <f t="shared" si="27"/>
        <v>N</v>
      </c>
      <c r="AH27">
        <f t="shared" si="28"/>
        <v>51325</v>
      </c>
      <c r="AI27" t="str">
        <f t="shared" si="29"/>
        <v>N</v>
      </c>
      <c r="AJ27" t="str">
        <f t="shared" si="30"/>
        <v>N</v>
      </c>
      <c r="AK27" t="str">
        <f t="shared" si="31"/>
        <v>N</v>
      </c>
      <c r="AL27" t="str">
        <f t="shared" si="32"/>
        <v>N</v>
      </c>
      <c r="AM27" t="str">
        <f t="shared" si="33"/>
        <v>N</v>
      </c>
      <c r="AN27" t="str">
        <f t="shared" si="34"/>
        <v>N</v>
      </c>
      <c r="AO27" t="str">
        <f t="shared" si="35"/>
        <v>N</v>
      </c>
      <c r="AP27" t="str">
        <f t="shared" si="36"/>
        <v>N</v>
      </c>
      <c r="AQ27" t="str">
        <f t="shared" si="37"/>
        <v>N</v>
      </c>
      <c r="AR27" t="str">
        <f t="shared" si="5"/>
        <v>N</v>
      </c>
      <c r="AS27">
        <f t="shared" si="9"/>
        <v>2</v>
      </c>
      <c r="AT27" t="str">
        <f t="shared" si="10"/>
        <v>N</v>
      </c>
      <c r="AU27" t="str">
        <f t="shared" si="11"/>
        <v>N</v>
      </c>
      <c r="AV27" t="str">
        <f t="shared" si="12"/>
        <v>N</v>
      </c>
      <c r="AW27">
        <f t="shared" si="13"/>
        <v>2</v>
      </c>
      <c r="AX27" t="str">
        <f t="shared" si="14"/>
        <v>N</v>
      </c>
      <c r="AY27">
        <f t="shared" si="15"/>
        <v>2</v>
      </c>
      <c r="AZ27" t="str">
        <f t="shared" si="16"/>
        <v>N</v>
      </c>
      <c r="BA27" t="str">
        <f t="shared" si="17"/>
        <v>N</v>
      </c>
      <c r="BB27" t="str">
        <f t="shared" si="18"/>
        <v>N</v>
      </c>
      <c r="BC27" t="str">
        <f t="shared" si="19"/>
        <v>N</v>
      </c>
      <c r="BD27" t="str">
        <f t="shared" si="20"/>
        <v>N</v>
      </c>
      <c r="BE27" t="str">
        <f t="shared" si="21"/>
        <v>N</v>
      </c>
      <c r="BF27" t="str">
        <f t="shared" si="21"/>
        <v>N</v>
      </c>
      <c r="BG27" t="str">
        <f t="shared" si="6"/>
        <v>N</v>
      </c>
      <c r="BH27" t="str">
        <f t="shared" si="7"/>
        <v>N</v>
      </c>
      <c r="BI27">
        <v>1</v>
      </c>
    </row>
    <row r="28" spans="1:61" ht="12.75">
      <c r="A28" t="s">
        <v>8</v>
      </c>
      <c r="B28" t="s">
        <v>2</v>
      </c>
      <c r="C28" t="s">
        <v>57</v>
      </c>
      <c r="D28">
        <v>1</v>
      </c>
      <c r="E28">
        <v>0</v>
      </c>
      <c r="F28">
        <v>0</v>
      </c>
      <c r="G28">
        <v>0</v>
      </c>
      <c r="H28">
        <v>13800</v>
      </c>
      <c r="Q28">
        <v>1</v>
      </c>
      <c r="X28">
        <v>1</v>
      </c>
      <c r="Z28">
        <f>RANK(H28,$H$3:$H$51,0)</f>
        <v>19</v>
      </c>
      <c r="AA28" t="str">
        <f t="shared" si="38"/>
        <v>N</v>
      </c>
      <c r="AB28" t="str">
        <f t="shared" si="22"/>
        <v>N</v>
      </c>
      <c r="AC28" t="str">
        <f t="shared" si="23"/>
        <v>N</v>
      </c>
      <c r="AD28" t="str">
        <f t="shared" si="24"/>
        <v>N</v>
      </c>
      <c r="AE28" t="str">
        <f t="shared" si="25"/>
        <v>N</v>
      </c>
      <c r="AF28" t="str">
        <f t="shared" si="26"/>
        <v>N</v>
      </c>
      <c r="AG28" t="str">
        <f t="shared" si="27"/>
        <v>N</v>
      </c>
      <c r="AH28" t="str">
        <f t="shared" si="28"/>
        <v>N</v>
      </c>
      <c r="AI28">
        <f t="shared" si="29"/>
        <v>13800</v>
      </c>
      <c r="AJ28" t="str">
        <f t="shared" si="30"/>
        <v>N</v>
      </c>
      <c r="AK28" t="str">
        <f t="shared" si="31"/>
        <v>N</v>
      </c>
      <c r="AL28" t="str">
        <f t="shared" si="32"/>
        <v>N</v>
      </c>
      <c r="AM28" t="str">
        <f t="shared" si="33"/>
        <v>N</v>
      </c>
      <c r="AN28" t="str">
        <f t="shared" si="34"/>
        <v>N</v>
      </c>
      <c r="AO28" t="str">
        <f t="shared" si="35"/>
        <v>N</v>
      </c>
      <c r="AP28">
        <f t="shared" si="36"/>
        <v>13800</v>
      </c>
      <c r="AQ28" t="str">
        <f t="shared" si="37"/>
        <v>N</v>
      </c>
      <c r="AR28" t="str">
        <f t="shared" si="5"/>
        <v>N</v>
      </c>
      <c r="AS28" t="str">
        <f t="shared" si="9"/>
        <v>N</v>
      </c>
      <c r="AT28" t="str">
        <f t="shared" si="10"/>
        <v>N</v>
      </c>
      <c r="AU28" t="str">
        <f t="shared" si="11"/>
        <v>N</v>
      </c>
      <c r="AV28" t="str">
        <f t="shared" si="12"/>
        <v>N</v>
      </c>
      <c r="AW28" t="str">
        <f t="shared" si="13"/>
        <v>N</v>
      </c>
      <c r="AX28" t="str">
        <f t="shared" si="14"/>
        <v>N</v>
      </c>
      <c r="AY28" t="str">
        <f t="shared" si="15"/>
        <v>N</v>
      </c>
      <c r="AZ28">
        <f t="shared" si="16"/>
        <v>2</v>
      </c>
      <c r="BA28" t="str">
        <f t="shared" si="17"/>
        <v>N</v>
      </c>
      <c r="BB28" t="str">
        <f t="shared" si="18"/>
        <v>N</v>
      </c>
      <c r="BC28" t="str">
        <f t="shared" si="19"/>
        <v>N</v>
      </c>
      <c r="BD28" t="str">
        <f t="shared" si="20"/>
        <v>N</v>
      </c>
      <c r="BE28" t="str">
        <f t="shared" si="21"/>
        <v>N</v>
      </c>
      <c r="BF28" t="str">
        <f t="shared" si="21"/>
        <v>N</v>
      </c>
      <c r="BG28">
        <f t="shared" si="6"/>
        <v>2</v>
      </c>
      <c r="BH28" t="str">
        <f t="shared" si="7"/>
        <v>N</v>
      </c>
      <c r="BI28">
        <v>1</v>
      </c>
    </row>
    <row r="29" spans="1:61" ht="12.75">
      <c r="A29" t="s">
        <v>28</v>
      </c>
      <c r="B29" t="s">
        <v>59</v>
      </c>
      <c r="C29" t="s">
        <v>60</v>
      </c>
      <c r="D29">
        <v>0</v>
      </c>
      <c r="E29">
        <v>3</v>
      </c>
      <c r="F29">
        <v>0</v>
      </c>
      <c r="G29">
        <v>1</v>
      </c>
      <c r="H29">
        <v>300</v>
      </c>
      <c r="J29">
        <v>1</v>
      </c>
      <c r="W29">
        <v>1</v>
      </c>
      <c r="Z29">
        <f>RANK(H29,$H$3:$H$51,0)</f>
        <v>48</v>
      </c>
      <c r="AA29" t="str">
        <f t="shared" si="38"/>
        <v>N</v>
      </c>
      <c r="AB29">
        <f t="shared" si="22"/>
        <v>300</v>
      </c>
      <c r="AC29" t="str">
        <f t="shared" si="23"/>
        <v>N</v>
      </c>
      <c r="AD29" t="str">
        <f t="shared" si="24"/>
        <v>N</v>
      </c>
      <c r="AE29" t="str">
        <f t="shared" si="25"/>
        <v>N</v>
      </c>
      <c r="AF29" t="str">
        <f t="shared" si="26"/>
        <v>N</v>
      </c>
      <c r="AG29" t="str">
        <f t="shared" si="27"/>
        <v>N</v>
      </c>
      <c r="AH29" t="str">
        <f t="shared" si="28"/>
        <v>N</v>
      </c>
      <c r="AI29" t="str">
        <f t="shared" si="29"/>
        <v>N</v>
      </c>
      <c r="AJ29" t="str">
        <f t="shared" si="30"/>
        <v>N</v>
      </c>
      <c r="AK29" t="str">
        <f t="shared" si="31"/>
        <v>N</v>
      </c>
      <c r="AL29" t="str">
        <f t="shared" si="32"/>
        <v>N</v>
      </c>
      <c r="AM29" t="str">
        <f t="shared" si="33"/>
        <v>N</v>
      </c>
      <c r="AN29" t="str">
        <f t="shared" si="34"/>
        <v>N</v>
      </c>
      <c r="AO29">
        <f t="shared" si="35"/>
        <v>300</v>
      </c>
      <c r="AP29" t="str">
        <f t="shared" si="36"/>
        <v>N</v>
      </c>
      <c r="AQ29" t="str">
        <f t="shared" si="37"/>
        <v>N</v>
      </c>
      <c r="AR29" t="str">
        <f t="shared" si="5"/>
        <v>N</v>
      </c>
      <c r="AS29">
        <f t="shared" si="9"/>
        <v>1</v>
      </c>
      <c r="AT29" t="str">
        <f t="shared" si="10"/>
        <v>N</v>
      </c>
      <c r="AU29" t="str">
        <f t="shared" si="11"/>
        <v>N</v>
      </c>
      <c r="AV29" t="str">
        <f t="shared" si="12"/>
        <v>N</v>
      </c>
      <c r="AW29" t="str">
        <f t="shared" si="13"/>
        <v>N</v>
      </c>
      <c r="AX29" t="str">
        <f t="shared" si="14"/>
        <v>N</v>
      </c>
      <c r="AY29" t="str">
        <f t="shared" si="15"/>
        <v>N</v>
      </c>
      <c r="AZ29" t="str">
        <f t="shared" si="16"/>
        <v>N</v>
      </c>
      <c r="BA29" t="str">
        <f t="shared" si="17"/>
        <v>N</v>
      </c>
      <c r="BB29" t="str">
        <f t="shared" si="18"/>
        <v>N</v>
      </c>
      <c r="BC29" t="str">
        <f t="shared" si="19"/>
        <v>N</v>
      </c>
      <c r="BD29" t="str">
        <f t="shared" si="20"/>
        <v>N</v>
      </c>
      <c r="BE29" t="str">
        <f t="shared" si="21"/>
        <v>N</v>
      </c>
      <c r="BF29">
        <f t="shared" si="21"/>
        <v>1</v>
      </c>
      <c r="BG29" t="str">
        <f t="shared" si="6"/>
        <v>N</v>
      </c>
      <c r="BH29" t="str">
        <f t="shared" si="7"/>
        <v>N</v>
      </c>
      <c r="BI29">
        <v>1</v>
      </c>
    </row>
    <row r="30" spans="1:61" ht="12.75">
      <c r="A30" t="s">
        <v>28</v>
      </c>
      <c r="B30" t="s">
        <v>29</v>
      </c>
      <c r="C30" t="s">
        <v>59</v>
      </c>
      <c r="D30">
        <v>3</v>
      </c>
      <c r="E30">
        <v>2</v>
      </c>
      <c r="F30">
        <v>3</v>
      </c>
      <c r="G30">
        <v>2</v>
      </c>
      <c r="H30">
        <v>1600</v>
      </c>
      <c r="J30">
        <v>1</v>
      </c>
      <c r="O30">
        <v>1</v>
      </c>
      <c r="W30">
        <v>1</v>
      </c>
      <c r="Z30">
        <f>RANK(H30,$H$3:$H$51,0)</f>
        <v>38</v>
      </c>
      <c r="AA30" t="str">
        <f t="shared" si="38"/>
        <v>N</v>
      </c>
      <c r="AB30">
        <f t="shared" si="22"/>
        <v>1600</v>
      </c>
      <c r="AC30" t="str">
        <f t="shared" si="23"/>
        <v>N</v>
      </c>
      <c r="AD30" t="str">
        <f t="shared" si="24"/>
        <v>N</v>
      </c>
      <c r="AE30" t="str">
        <f t="shared" si="25"/>
        <v>N</v>
      </c>
      <c r="AF30" t="str">
        <f t="shared" si="26"/>
        <v>N</v>
      </c>
      <c r="AG30">
        <f t="shared" si="27"/>
        <v>1600</v>
      </c>
      <c r="AH30" t="str">
        <f t="shared" si="28"/>
        <v>N</v>
      </c>
      <c r="AI30" t="str">
        <f t="shared" si="29"/>
        <v>N</v>
      </c>
      <c r="AJ30" t="str">
        <f t="shared" si="30"/>
        <v>N</v>
      </c>
      <c r="AK30" t="str">
        <f t="shared" si="31"/>
        <v>N</v>
      </c>
      <c r="AL30" t="str">
        <f t="shared" si="32"/>
        <v>N</v>
      </c>
      <c r="AM30" t="str">
        <f t="shared" si="33"/>
        <v>N</v>
      </c>
      <c r="AN30" t="str">
        <f t="shared" si="34"/>
        <v>N</v>
      </c>
      <c r="AO30">
        <f t="shared" si="35"/>
        <v>1600</v>
      </c>
      <c r="AP30" t="str">
        <f t="shared" si="36"/>
        <v>N</v>
      </c>
      <c r="AQ30" t="str">
        <f t="shared" si="37"/>
        <v>N</v>
      </c>
      <c r="AR30" t="str">
        <f t="shared" si="5"/>
        <v>N</v>
      </c>
      <c r="AS30">
        <f t="shared" si="9"/>
        <v>2</v>
      </c>
      <c r="AT30" t="str">
        <f t="shared" si="10"/>
        <v>N</v>
      </c>
      <c r="AU30" t="str">
        <f t="shared" si="11"/>
        <v>N</v>
      </c>
      <c r="AV30" t="str">
        <f t="shared" si="12"/>
        <v>N</v>
      </c>
      <c r="AW30" t="str">
        <f t="shared" si="13"/>
        <v>N</v>
      </c>
      <c r="AX30">
        <f t="shared" si="14"/>
        <v>2</v>
      </c>
      <c r="AY30" t="str">
        <f t="shared" si="15"/>
        <v>N</v>
      </c>
      <c r="AZ30" t="str">
        <f t="shared" si="16"/>
        <v>N</v>
      </c>
      <c r="BA30" t="str">
        <f t="shared" si="17"/>
        <v>N</v>
      </c>
      <c r="BB30" t="str">
        <f t="shared" si="18"/>
        <v>N</v>
      </c>
      <c r="BC30" t="str">
        <f t="shared" si="19"/>
        <v>N</v>
      </c>
      <c r="BD30" t="str">
        <f t="shared" si="20"/>
        <v>N</v>
      </c>
      <c r="BE30" t="str">
        <f t="shared" si="21"/>
        <v>N</v>
      </c>
      <c r="BF30">
        <f t="shared" si="21"/>
        <v>2</v>
      </c>
      <c r="BG30" t="str">
        <f t="shared" si="6"/>
        <v>N</v>
      </c>
      <c r="BH30" t="str">
        <f t="shared" si="7"/>
        <v>N</v>
      </c>
      <c r="BI30">
        <v>1</v>
      </c>
    </row>
    <row r="31" spans="1:61" ht="12.75">
      <c r="A31" t="s">
        <v>28</v>
      </c>
      <c r="B31" t="s">
        <v>1</v>
      </c>
      <c r="C31" t="s">
        <v>61</v>
      </c>
      <c r="D31">
        <v>0</v>
      </c>
      <c r="E31">
        <v>1</v>
      </c>
      <c r="F31">
        <v>0</v>
      </c>
      <c r="G31">
        <v>0</v>
      </c>
      <c r="H31">
        <v>1050</v>
      </c>
      <c r="J31">
        <v>1</v>
      </c>
      <c r="O31">
        <v>1</v>
      </c>
      <c r="Z31">
        <f>RANK(H31,$H$3:$H$51,0)</f>
        <v>40</v>
      </c>
      <c r="AA31" t="str">
        <f t="shared" si="38"/>
        <v>N</v>
      </c>
      <c r="AB31">
        <f t="shared" si="22"/>
        <v>1050</v>
      </c>
      <c r="AC31" t="str">
        <f t="shared" si="23"/>
        <v>N</v>
      </c>
      <c r="AD31" t="str">
        <f t="shared" si="24"/>
        <v>N</v>
      </c>
      <c r="AE31" t="str">
        <f t="shared" si="25"/>
        <v>N</v>
      </c>
      <c r="AF31" t="str">
        <f t="shared" si="26"/>
        <v>N</v>
      </c>
      <c r="AG31">
        <f t="shared" si="27"/>
        <v>1050</v>
      </c>
      <c r="AH31" t="str">
        <f t="shared" si="28"/>
        <v>N</v>
      </c>
      <c r="AI31" t="str">
        <f t="shared" si="29"/>
        <v>N</v>
      </c>
      <c r="AJ31" t="str">
        <f t="shared" si="30"/>
        <v>N</v>
      </c>
      <c r="AK31" t="str">
        <f t="shared" si="31"/>
        <v>N</v>
      </c>
      <c r="AL31" t="str">
        <f t="shared" si="32"/>
        <v>N</v>
      </c>
      <c r="AM31" t="str">
        <f t="shared" si="33"/>
        <v>N</v>
      </c>
      <c r="AN31" t="str">
        <f t="shared" si="34"/>
        <v>N</v>
      </c>
      <c r="AO31" t="str">
        <f t="shared" si="35"/>
        <v>N</v>
      </c>
      <c r="AP31" t="str">
        <f t="shared" si="36"/>
        <v>N</v>
      </c>
      <c r="AQ31" t="str">
        <f t="shared" si="37"/>
        <v>N</v>
      </c>
      <c r="AR31" t="str">
        <f t="shared" si="5"/>
        <v>N</v>
      </c>
      <c r="AS31">
        <f t="shared" si="9"/>
        <v>1</v>
      </c>
      <c r="AT31" t="str">
        <f t="shared" si="10"/>
        <v>N</v>
      </c>
      <c r="AU31" t="str">
        <f t="shared" si="11"/>
        <v>N</v>
      </c>
      <c r="AV31" t="str">
        <f t="shared" si="12"/>
        <v>N</v>
      </c>
      <c r="AW31" t="str">
        <f t="shared" si="13"/>
        <v>N</v>
      </c>
      <c r="AX31">
        <f t="shared" si="14"/>
        <v>1</v>
      </c>
      <c r="AY31" t="str">
        <f t="shared" si="15"/>
        <v>N</v>
      </c>
      <c r="AZ31" t="str">
        <f t="shared" si="16"/>
        <v>N</v>
      </c>
      <c r="BA31" t="str">
        <f t="shared" si="17"/>
        <v>N</v>
      </c>
      <c r="BB31" t="str">
        <f t="shared" si="18"/>
        <v>N</v>
      </c>
      <c r="BC31" t="str">
        <f t="shared" si="19"/>
        <v>N</v>
      </c>
      <c r="BD31" t="str">
        <f t="shared" si="20"/>
        <v>N</v>
      </c>
      <c r="BE31" t="str">
        <f t="shared" si="21"/>
        <v>N</v>
      </c>
      <c r="BF31" t="str">
        <f t="shared" si="21"/>
        <v>N</v>
      </c>
      <c r="BG31" t="str">
        <f t="shared" si="6"/>
        <v>N</v>
      </c>
      <c r="BH31" t="str">
        <f t="shared" si="7"/>
        <v>N</v>
      </c>
      <c r="BI31">
        <v>1</v>
      </c>
    </row>
    <row r="32" spans="1:61" ht="12.75">
      <c r="A32" t="s">
        <v>48</v>
      </c>
      <c r="B32" t="s">
        <v>62</v>
      </c>
      <c r="C32" t="s">
        <v>63</v>
      </c>
      <c r="D32">
        <v>1</v>
      </c>
      <c r="E32">
        <v>1</v>
      </c>
      <c r="F32">
        <v>0</v>
      </c>
      <c r="G32">
        <v>0</v>
      </c>
      <c r="H32">
        <v>6000</v>
      </c>
      <c r="J32">
        <v>1</v>
      </c>
      <c r="O32">
        <v>1</v>
      </c>
      <c r="W32">
        <v>1</v>
      </c>
      <c r="Z32">
        <f>RANK(H32,$H$3:$H$51,0)</f>
        <v>28</v>
      </c>
      <c r="AA32" t="str">
        <f t="shared" si="38"/>
        <v>N</v>
      </c>
      <c r="AB32">
        <f t="shared" si="22"/>
        <v>6000</v>
      </c>
      <c r="AC32" t="str">
        <f t="shared" si="23"/>
        <v>N</v>
      </c>
      <c r="AD32" t="str">
        <f t="shared" si="24"/>
        <v>N</v>
      </c>
      <c r="AE32" t="str">
        <f t="shared" si="25"/>
        <v>N</v>
      </c>
      <c r="AF32" t="str">
        <f t="shared" si="26"/>
        <v>N</v>
      </c>
      <c r="AG32">
        <f t="shared" si="27"/>
        <v>6000</v>
      </c>
      <c r="AH32" t="str">
        <f t="shared" si="28"/>
        <v>N</v>
      </c>
      <c r="AI32" t="str">
        <f t="shared" si="29"/>
        <v>N</v>
      </c>
      <c r="AJ32" t="str">
        <f t="shared" si="30"/>
        <v>N</v>
      </c>
      <c r="AK32" t="str">
        <f t="shared" si="31"/>
        <v>N</v>
      </c>
      <c r="AL32" t="str">
        <f t="shared" si="32"/>
        <v>N</v>
      </c>
      <c r="AM32" t="str">
        <f t="shared" si="33"/>
        <v>N</v>
      </c>
      <c r="AN32" t="str">
        <f t="shared" si="34"/>
        <v>N</v>
      </c>
      <c r="AO32">
        <f t="shared" si="35"/>
        <v>6000</v>
      </c>
      <c r="AP32" t="str">
        <f t="shared" si="36"/>
        <v>N</v>
      </c>
      <c r="AQ32" t="str">
        <f t="shared" si="37"/>
        <v>N</v>
      </c>
      <c r="AR32" t="str">
        <f t="shared" si="5"/>
        <v>N</v>
      </c>
      <c r="AS32">
        <f t="shared" si="9"/>
        <v>3</v>
      </c>
      <c r="AT32" t="str">
        <f t="shared" si="10"/>
        <v>N</v>
      </c>
      <c r="AU32" t="str">
        <f t="shared" si="11"/>
        <v>N</v>
      </c>
      <c r="AV32" t="str">
        <f t="shared" si="12"/>
        <v>N</v>
      </c>
      <c r="AW32" t="str">
        <f t="shared" si="13"/>
        <v>N</v>
      </c>
      <c r="AX32">
        <f t="shared" si="14"/>
        <v>3</v>
      </c>
      <c r="AY32" t="str">
        <f t="shared" si="15"/>
        <v>N</v>
      </c>
      <c r="AZ32" t="str">
        <f t="shared" si="16"/>
        <v>N</v>
      </c>
      <c r="BA32" t="str">
        <f t="shared" si="17"/>
        <v>N</v>
      </c>
      <c r="BB32" t="str">
        <f t="shared" si="18"/>
        <v>N</v>
      </c>
      <c r="BC32" t="str">
        <f t="shared" si="19"/>
        <v>N</v>
      </c>
      <c r="BD32" t="str">
        <f t="shared" si="20"/>
        <v>N</v>
      </c>
      <c r="BE32" t="str">
        <f t="shared" si="21"/>
        <v>N</v>
      </c>
      <c r="BF32">
        <f t="shared" si="21"/>
        <v>3</v>
      </c>
      <c r="BG32" t="str">
        <f t="shared" si="6"/>
        <v>N</v>
      </c>
      <c r="BH32" t="str">
        <f t="shared" si="7"/>
        <v>N</v>
      </c>
      <c r="BI32">
        <v>1</v>
      </c>
    </row>
    <row r="33" spans="1:61" ht="12.75">
      <c r="A33" t="s">
        <v>28</v>
      </c>
      <c r="B33" t="s">
        <v>64</v>
      </c>
      <c r="C33" t="s">
        <v>29</v>
      </c>
      <c r="D33">
        <v>3</v>
      </c>
      <c r="E33">
        <v>1</v>
      </c>
      <c r="F33">
        <v>0</v>
      </c>
      <c r="G33">
        <v>0</v>
      </c>
      <c r="H33">
        <v>850</v>
      </c>
      <c r="J33">
        <v>1</v>
      </c>
      <c r="W33">
        <v>1</v>
      </c>
      <c r="Z33">
        <f>RANK(H33,$H$3:$H$51,0)</f>
        <v>46</v>
      </c>
      <c r="AA33" t="str">
        <f t="shared" si="38"/>
        <v>N</v>
      </c>
      <c r="AB33">
        <f t="shared" si="22"/>
        <v>850</v>
      </c>
      <c r="AC33" t="str">
        <f t="shared" si="23"/>
        <v>N</v>
      </c>
      <c r="AD33" t="str">
        <f t="shared" si="24"/>
        <v>N</v>
      </c>
      <c r="AE33" t="str">
        <f t="shared" si="25"/>
        <v>N</v>
      </c>
      <c r="AF33" t="str">
        <f t="shared" si="26"/>
        <v>N</v>
      </c>
      <c r="AG33" t="str">
        <f t="shared" si="27"/>
        <v>N</v>
      </c>
      <c r="AH33" t="str">
        <f t="shared" si="28"/>
        <v>N</v>
      </c>
      <c r="AI33" t="str">
        <f t="shared" si="29"/>
        <v>N</v>
      </c>
      <c r="AJ33" t="str">
        <f t="shared" si="30"/>
        <v>N</v>
      </c>
      <c r="AK33" t="str">
        <f t="shared" si="31"/>
        <v>N</v>
      </c>
      <c r="AL33" t="str">
        <f t="shared" si="32"/>
        <v>N</v>
      </c>
      <c r="AM33" t="str">
        <f t="shared" si="33"/>
        <v>N</v>
      </c>
      <c r="AN33" t="str">
        <f t="shared" si="34"/>
        <v>N</v>
      </c>
      <c r="AO33">
        <f t="shared" si="35"/>
        <v>850</v>
      </c>
      <c r="AP33" t="str">
        <f t="shared" si="36"/>
        <v>N</v>
      </c>
      <c r="AQ33" t="str">
        <f t="shared" si="37"/>
        <v>N</v>
      </c>
      <c r="AR33" t="str">
        <f t="shared" si="5"/>
        <v>N</v>
      </c>
      <c r="AS33">
        <f t="shared" si="9"/>
        <v>2</v>
      </c>
      <c r="AT33" t="str">
        <f t="shared" si="10"/>
        <v>N</v>
      </c>
      <c r="AU33" t="str">
        <f t="shared" si="11"/>
        <v>N</v>
      </c>
      <c r="AV33" t="str">
        <f t="shared" si="12"/>
        <v>N</v>
      </c>
      <c r="AW33" t="str">
        <f t="shared" si="13"/>
        <v>N</v>
      </c>
      <c r="AX33" t="str">
        <f t="shared" si="14"/>
        <v>N</v>
      </c>
      <c r="AY33" t="str">
        <f t="shared" si="15"/>
        <v>N</v>
      </c>
      <c r="AZ33" t="str">
        <f t="shared" si="16"/>
        <v>N</v>
      </c>
      <c r="BA33" t="str">
        <f t="shared" si="17"/>
        <v>N</v>
      </c>
      <c r="BB33" t="str">
        <f t="shared" si="18"/>
        <v>N</v>
      </c>
      <c r="BC33" t="str">
        <f t="shared" si="19"/>
        <v>N</v>
      </c>
      <c r="BD33" t="str">
        <f t="shared" si="20"/>
        <v>N</v>
      </c>
      <c r="BE33" t="str">
        <f t="shared" si="21"/>
        <v>N</v>
      </c>
      <c r="BF33">
        <f t="shared" si="21"/>
        <v>2</v>
      </c>
      <c r="BG33" t="str">
        <f t="shared" si="6"/>
        <v>N</v>
      </c>
      <c r="BH33" t="str">
        <f t="shared" si="7"/>
        <v>N</v>
      </c>
      <c r="BI33">
        <v>1</v>
      </c>
    </row>
    <row r="34" spans="1:61" ht="12.75">
      <c r="A34" t="s">
        <v>28</v>
      </c>
      <c r="B34" t="s">
        <v>1</v>
      </c>
      <c r="C34" t="s">
        <v>60</v>
      </c>
      <c r="D34">
        <v>1</v>
      </c>
      <c r="E34">
        <v>2</v>
      </c>
      <c r="F34">
        <v>1</v>
      </c>
      <c r="G34">
        <v>1</v>
      </c>
      <c r="H34">
        <v>900</v>
      </c>
      <c r="J34">
        <v>1</v>
      </c>
      <c r="Z34">
        <f>RANK(H34,$H$3:$H$51,0)</f>
        <v>42</v>
      </c>
      <c r="AA34" t="str">
        <f t="shared" si="38"/>
        <v>N</v>
      </c>
      <c r="AB34">
        <f t="shared" si="22"/>
        <v>900</v>
      </c>
      <c r="AC34" t="str">
        <f t="shared" si="23"/>
        <v>N</v>
      </c>
      <c r="AD34" t="str">
        <f t="shared" si="24"/>
        <v>N</v>
      </c>
      <c r="AE34" t="str">
        <f t="shared" si="25"/>
        <v>N</v>
      </c>
      <c r="AF34" t="str">
        <f t="shared" si="26"/>
        <v>N</v>
      </c>
      <c r="AG34" t="str">
        <f t="shared" si="27"/>
        <v>N</v>
      </c>
      <c r="AH34" t="str">
        <f t="shared" si="28"/>
        <v>N</v>
      </c>
      <c r="AI34" t="str">
        <f t="shared" si="29"/>
        <v>N</v>
      </c>
      <c r="AJ34" t="str">
        <f t="shared" si="30"/>
        <v>N</v>
      </c>
      <c r="AK34" t="str">
        <f t="shared" si="31"/>
        <v>N</v>
      </c>
      <c r="AL34" t="str">
        <f t="shared" si="32"/>
        <v>N</v>
      </c>
      <c r="AM34" t="str">
        <f t="shared" si="33"/>
        <v>N</v>
      </c>
      <c r="AN34" t="str">
        <f t="shared" si="34"/>
        <v>N</v>
      </c>
      <c r="AO34" t="str">
        <f t="shared" si="35"/>
        <v>N</v>
      </c>
      <c r="AP34" t="str">
        <f t="shared" si="36"/>
        <v>N</v>
      </c>
      <c r="AQ34" t="str">
        <f t="shared" si="37"/>
        <v>N</v>
      </c>
      <c r="AR34" t="str">
        <f t="shared" si="5"/>
        <v>N</v>
      </c>
      <c r="AS34">
        <f t="shared" si="9"/>
        <v>1</v>
      </c>
      <c r="AT34" t="str">
        <f t="shared" si="10"/>
        <v>N</v>
      </c>
      <c r="AU34" t="str">
        <f t="shared" si="11"/>
        <v>N</v>
      </c>
      <c r="AV34" t="str">
        <f t="shared" si="12"/>
        <v>N</v>
      </c>
      <c r="AW34" t="str">
        <f t="shared" si="13"/>
        <v>N</v>
      </c>
      <c r="AX34" t="str">
        <f t="shared" si="14"/>
        <v>N</v>
      </c>
      <c r="AY34" t="str">
        <f t="shared" si="15"/>
        <v>N</v>
      </c>
      <c r="AZ34" t="str">
        <f t="shared" si="16"/>
        <v>N</v>
      </c>
      <c r="BA34" t="str">
        <f t="shared" si="17"/>
        <v>N</v>
      </c>
      <c r="BB34" t="str">
        <f t="shared" si="18"/>
        <v>N</v>
      </c>
      <c r="BC34" t="str">
        <f t="shared" si="19"/>
        <v>N</v>
      </c>
      <c r="BD34" t="str">
        <f t="shared" si="20"/>
        <v>N</v>
      </c>
      <c r="BE34" t="str">
        <f t="shared" si="21"/>
        <v>N</v>
      </c>
      <c r="BF34" t="str">
        <f t="shared" si="21"/>
        <v>N</v>
      </c>
      <c r="BG34" t="str">
        <f t="shared" si="6"/>
        <v>N</v>
      </c>
      <c r="BH34" t="str">
        <f t="shared" si="7"/>
        <v>N</v>
      </c>
      <c r="BI34">
        <v>1</v>
      </c>
    </row>
    <row r="35" spans="1:61" ht="12.75">
      <c r="A35" t="s">
        <v>31</v>
      </c>
      <c r="B35" t="s">
        <v>32</v>
      </c>
      <c r="C35" t="s">
        <v>65</v>
      </c>
      <c r="D35">
        <v>1</v>
      </c>
      <c r="E35">
        <v>0</v>
      </c>
      <c r="F35">
        <v>1</v>
      </c>
      <c r="G35">
        <v>0</v>
      </c>
      <c r="H35">
        <v>7000</v>
      </c>
      <c r="I35">
        <v>1</v>
      </c>
      <c r="L35">
        <v>1</v>
      </c>
      <c r="S35">
        <v>1</v>
      </c>
      <c r="Z35">
        <f>RANK(H35,$H$3:$H$51,0)</f>
        <v>25</v>
      </c>
      <c r="AA35">
        <f t="shared" si="38"/>
        <v>7000</v>
      </c>
      <c r="AB35" t="str">
        <f t="shared" si="22"/>
        <v>N</v>
      </c>
      <c r="AC35" t="str">
        <f t="shared" si="23"/>
        <v>N</v>
      </c>
      <c r="AD35">
        <f t="shared" si="24"/>
        <v>7000</v>
      </c>
      <c r="AE35" t="str">
        <f t="shared" si="25"/>
        <v>N</v>
      </c>
      <c r="AF35" t="str">
        <f t="shared" si="26"/>
        <v>N</v>
      </c>
      <c r="AG35" t="str">
        <f t="shared" si="27"/>
        <v>N</v>
      </c>
      <c r="AH35" t="str">
        <f t="shared" si="28"/>
        <v>N</v>
      </c>
      <c r="AI35" t="str">
        <f t="shared" si="29"/>
        <v>N</v>
      </c>
      <c r="AJ35" t="str">
        <f t="shared" si="30"/>
        <v>N</v>
      </c>
      <c r="AK35">
        <f t="shared" si="31"/>
        <v>7000</v>
      </c>
      <c r="AL35" t="str">
        <f t="shared" si="32"/>
        <v>N</v>
      </c>
      <c r="AM35" t="str">
        <f t="shared" si="33"/>
        <v>N</v>
      </c>
      <c r="AN35" t="str">
        <f t="shared" si="34"/>
        <v>N</v>
      </c>
      <c r="AO35" t="str">
        <f t="shared" si="35"/>
        <v>N</v>
      </c>
      <c r="AP35" t="str">
        <f t="shared" si="36"/>
        <v>N</v>
      </c>
      <c r="AQ35" t="str">
        <f t="shared" si="37"/>
        <v>N</v>
      </c>
      <c r="AR35">
        <f t="shared" si="5"/>
        <v>2</v>
      </c>
      <c r="AS35" t="str">
        <f t="shared" si="9"/>
        <v>N</v>
      </c>
      <c r="AT35" t="str">
        <f t="shared" si="10"/>
        <v>N</v>
      </c>
      <c r="AU35">
        <f t="shared" si="11"/>
        <v>2</v>
      </c>
      <c r="AV35" t="str">
        <f t="shared" si="12"/>
        <v>N</v>
      </c>
      <c r="AW35" t="str">
        <f t="shared" si="13"/>
        <v>N</v>
      </c>
      <c r="AX35" t="str">
        <f t="shared" si="14"/>
        <v>N</v>
      </c>
      <c r="AY35" t="str">
        <f t="shared" si="15"/>
        <v>N</v>
      </c>
      <c r="AZ35" t="str">
        <f t="shared" si="16"/>
        <v>N</v>
      </c>
      <c r="BA35" t="str">
        <f t="shared" si="17"/>
        <v>N</v>
      </c>
      <c r="BB35">
        <f t="shared" si="18"/>
        <v>2</v>
      </c>
      <c r="BC35" t="str">
        <f t="shared" si="19"/>
        <v>N</v>
      </c>
      <c r="BD35" t="str">
        <f t="shared" si="20"/>
        <v>N</v>
      </c>
      <c r="BE35" t="str">
        <f t="shared" si="21"/>
        <v>N</v>
      </c>
      <c r="BF35" t="str">
        <f t="shared" si="21"/>
        <v>N</v>
      </c>
      <c r="BG35" t="str">
        <f t="shared" si="6"/>
        <v>N</v>
      </c>
      <c r="BH35" t="str">
        <f t="shared" si="7"/>
        <v>N</v>
      </c>
      <c r="BI35">
        <v>1</v>
      </c>
    </row>
    <row r="36" spans="1:61" ht="12.75">
      <c r="A36" t="s">
        <v>31</v>
      </c>
      <c r="B36" t="s">
        <v>33</v>
      </c>
      <c r="C36" t="s">
        <v>32</v>
      </c>
      <c r="D36">
        <v>1</v>
      </c>
      <c r="E36">
        <v>3</v>
      </c>
      <c r="F36">
        <v>0</v>
      </c>
      <c r="G36">
        <v>2</v>
      </c>
      <c r="H36">
        <v>300</v>
      </c>
      <c r="I36">
        <v>1</v>
      </c>
      <c r="Z36">
        <f>RANK(H36,$H$3:$H$51,0)</f>
        <v>48</v>
      </c>
      <c r="AA36">
        <f t="shared" si="38"/>
        <v>300</v>
      </c>
      <c r="AB36" t="str">
        <f t="shared" si="22"/>
        <v>N</v>
      </c>
      <c r="AC36" t="str">
        <f t="shared" si="23"/>
        <v>N</v>
      </c>
      <c r="AD36" t="str">
        <f t="shared" si="24"/>
        <v>N</v>
      </c>
      <c r="AE36" t="str">
        <f t="shared" si="25"/>
        <v>N</v>
      </c>
      <c r="AF36" t="str">
        <f t="shared" si="26"/>
        <v>N</v>
      </c>
      <c r="AG36" t="str">
        <f t="shared" si="27"/>
        <v>N</v>
      </c>
      <c r="AH36" t="str">
        <f t="shared" si="28"/>
        <v>N</v>
      </c>
      <c r="AI36" t="str">
        <f t="shared" si="29"/>
        <v>N</v>
      </c>
      <c r="AJ36" t="str">
        <f t="shared" si="30"/>
        <v>N</v>
      </c>
      <c r="AK36" t="str">
        <f t="shared" si="31"/>
        <v>N</v>
      </c>
      <c r="AL36" t="str">
        <f t="shared" si="32"/>
        <v>N</v>
      </c>
      <c r="AM36" t="str">
        <f t="shared" si="33"/>
        <v>N</v>
      </c>
      <c r="AN36" t="str">
        <f t="shared" si="34"/>
        <v>N</v>
      </c>
      <c r="AO36" t="str">
        <f t="shared" si="35"/>
        <v>N</v>
      </c>
      <c r="AP36" t="str">
        <f t="shared" si="36"/>
        <v>N</v>
      </c>
      <c r="AQ36" t="str">
        <f t="shared" si="37"/>
        <v>N</v>
      </c>
      <c r="AR36">
        <f t="shared" si="5"/>
        <v>1</v>
      </c>
      <c r="AS36" t="str">
        <f t="shared" si="9"/>
        <v>N</v>
      </c>
      <c r="AT36" t="str">
        <f t="shared" si="10"/>
        <v>N</v>
      </c>
      <c r="AU36" t="str">
        <f t="shared" si="11"/>
        <v>N</v>
      </c>
      <c r="AV36" t="str">
        <f t="shared" si="12"/>
        <v>N</v>
      </c>
      <c r="AW36" t="str">
        <f t="shared" si="13"/>
        <v>N</v>
      </c>
      <c r="AX36" t="str">
        <f t="shared" si="14"/>
        <v>N</v>
      </c>
      <c r="AY36" t="str">
        <f t="shared" si="15"/>
        <v>N</v>
      </c>
      <c r="AZ36" t="str">
        <f t="shared" si="16"/>
        <v>N</v>
      </c>
      <c r="BA36" t="str">
        <f t="shared" si="17"/>
        <v>N</v>
      </c>
      <c r="BB36" t="str">
        <f t="shared" si="18"/>
        <v>N</v>
      </c>
      <c r="BC36" t="str">
        <f t="shared" si="19"/>
        <v>N</v>
      </c>
      <c r="BD36" t="str">
        <f t="shared" si="20"/>
        <v>N</v>
      </c>
      <c r="BE36" t="str">
        <f t="shared" si="21"/>
        <v>N</v>
      </c>
      <c r="BF36" t="str">
        <f t="shared" si="21"/>
        <v>N</v>
      </c>
      <c r="BG36" t="str">
        <f t="shared" si="6"/>
        <v>N</v>
      </c>
      <c r="BH36" t="str">
        <f t="shared" si="7"/>
        <v>N</v>
      </c>
      <c r="BI36">
        <v>1</v>
      </c>
    </row>
    <row r="37" spans="1:61" ht="12.75">
      <c r="A37" t="s">
        <v>28</v>
      </c>
      <c r="B37" t="s">
        <v>29</v>
      </c>
      <c r="C37" t="s">
        <v>1</v>
      </c>
      <c r="D37">
        <v>2</v>
      </c>
      <c r="E37">
        <v>2</v>
      </c>
      <c r="F37">
        <v>1</v>
      </c>
      <c r="G37">
        <v>1</v>
      </c>
      <c r="H37">
        <v>3200</v>
      </c>
      <c r="I37">
        <v>1</v>
      </c>
      <c r="J37">
        <v>1</v>
      </c>
      <c r="Z37">
        <f>RANK(H37,$H$3:$H$51,0)</f>
        <v>34</v>
      </c>
      <c r="AA37">
        <f t="shared" si="38"/>
        <v>3200</v>
      </c>
      <c r="AB37">
        <f t="shared" si="22"/>
        <v>3200</v>
      </c>
      <c r="AC37" t="str">
        <f t="shared" si="23"/>
        <v>N</v>
      </c>
      <c r="AD37" t="str">
        <f t="shared" si="24"/>
        <v>N</v>
      </c>
      <c r="AE37" t="str">
        <f t="shared" si="25"/>
        <v>N</v>
      </c>
      <c r="AF37" t="str">
        <f t="shared" si="26"/>
        <v>N</v>
      </c>
      <c r="AG37" t="str">
        <f t="shared" si="27"/>
        <v>N</v>
      </c>
      <c r="AH37" t="str">
        <f t="shared" si="28"/>
        <v>N</v>
      </c>
      <c r="AI37" t="str">
        <f t="shared" si="29"/>
        <v>N</v>
      </c>
      <c r="AJ37" t="str">
        <f t="shared" si="30"/>
        <v>N</v>
      </c>
      <c r="AK37" t="str">
        <f t="shared" si="31"/>
        <v>N</v>
      </c>
      <c r="AL37" t="str">
        <f t="shared" si="32"/>
        <v>N</v>
      </c>
      <c r="AM37" t="str">
        <f t="shared" si="33"/>
        <v>N</v>
      </c>
      <c r="AN37" t="str">
        <f t="shared" si="34"/>
        <v>N</v>
      </c>
      <c r="AO37" t="str">
        <f t="shared" si="35"/>
        <v>N</v>
      </c>
      <c r="AP37" t="str">
        <f t="shared" si="36"/>
        <v>N</v>
      </c>
      <c r="AQ37" t="str">
        <f t="shared" si="37"/>
        <v>N</v>
      </c>
      <c r="AR37">
        <f t="shared" si="5"/>
        <v>3</v>
      </c>
      <c r="AS37">
        <f t="shared" si="9"/>
        <v>3</v>
      </c>
      <c r="AT37" t="str">
        <f t="shared" si="10"/>
        <v>N</v>
      </c>
      <c r="AU37" t="str">
        <f t="shared" si="11"/>
        <v>N</v>
      </c>
      <c r="AV37" t="str">
        <f t="shared" si="12"/>
        <v>N</v>
      </c>
      <c r="AW37" t="str">
        <f t="shared" si="13"/>
        <v>N</v>
      </c>
      <c r="AX37" t="str">
        <f t="shared" si="14"/>
        <v>N</v>
      </c>
      <c r="AY37" t="str">
        <f t="shared" si="15"/>
        <v>N</v>
      </c>
      <c r="AZ37" t="str">
        <f t="shared" si="16"/>
        <v>N</v>
      </c>
      <c r="BA37" t="str">
        <f t="shared" si="17"/>
        <v>N</v>
      </c>
      <c r="BB37" t="str">
        <f t="shared" si="18"/>
        <v>N</v>
      </c>
      <c r="BC37" t="str">
        <f t="shared" si="19"/>
        <v>N</v>
      </c>
      <c r="BD37" t="str">
        <f t="shared" si="20"/>
        <v>N</v>
      </c>
      <c r="BE37" t="str">
        <f t="shared" si="21"/>
        <v>N</v>
      </c>
      <c r="BF37" t="str">
        <f t="shared" si="21"/>
        <v>N</v>
      </c>
      <c r="BG37" t="str">
        <f t="shared" si="6"/>
        <v>N</v>
      </c>
      <c r="BH37" t="str">
        <f t="shared" si="7"/>
        <v>N</v>
      </c>
      <c r="BI37">
        <v>1</v>
      </c>
    </row>
    <row r="38" spans="1:61" ht="12.75">
      <c r="A38" t="s">
        <v>8</v>
      </c>
      <c r="B38" t="s">
        <v>2</v>
      </c>
      <c r="C38" t="s">
        <v>10</v>
      </c>
      <c r="D38">
        <v>2</v>
      </c>
      <c r="E38">
        <v>0</v>
      </c>
      <c r="F38">
        <v>1</v>
      </c>
      <c r="G38">
        <v>0</v>
      </c>
      <c r="H38">
        <v>15300</v>
      </c>
      <c r="K38">
        <v>1</v>
      </c>
      <c r="T38">
        <v>1</v>
      </c>
      <c r="Z38">
        <f>RANK(H38,$H$3:$H$51,0)</f>
        <v>15</v>
      </c>
      <c r="AA38" t="str">
        <f t="shared" si="38"/>
        <v>N</v>
      </c>
      <c r="AB38" t="str">
        <f t="shared" si="22"/>
        <v>N</v>
      </c>
      <c r="AC38">
        <f t="shared" si="23"/>
        <v>15300</v>
      </c>
      <c r="AD38" t="str">
        <f t="shared" si="24"/>
        <v>N</v>
      </c>
      <c r="AE38" t="str">
        <f t="shared" si="25"/>
        <v>N</v>
      </c>
      <c r="AF38" t="str">
        <f t="shared" si="26"/>
        <v>N</v>
      </c>
      <c r="AG38" t="str">
        <f t="shared" si="27"/>
        <v>N</v>
      </c>
      <c r="AH38" t="str">
        <f t="shared" si="28"/>
        <v>N</v>
      </c>
      <c r="AI38" t="str">
        <f t="shared" si="29"/>
        <v>N</v>
      </c>
      <c r="AJ38" t="str">
        <f t="shared" si="30"/>
        <v>N</v>
      </c>
      <c r="AK38" t="str">
        <f t="shared" si="31"/>
        <v>N</v>
      </c>
      <c r="AL38">
        <f t="shared" si="32"/>
        <v>15300</v>
      </c>
      <c r="AM38" t="str">
        <f t="shared" si="33"/>
        <v>N</v>
      </c>
      <c r="AN38" t="str">
        <f t="shared" si="34"/>
        <v>N</v>
      </c>
      <c r="AO38" t="str">
        <f t="shared" si="35"/>
        <v>N</v>
      </c>
      <c r="AP38" t="str">
        <f t="shared" si="36"/>
        <v>N</v>
      </c>
      <c r="AQ38" t="str">
        <f t="shared" si="37"/>
        <v>N</v>
      </c>
      <c r="AR38" t="str">
        <f t="shared" si="5"/>
        <v>N</v>
      </c>
      <c r="AS38" t="str">
        <f t="shared" si="9"/>
        <v>N</v>
      </c>
      <c r="AT38">
        <f t="shared" si="10"/>
        <v>2</v>
      </c>
      <c r="AU38" t="str">
        <f t="shared" si="11"/>
        <v>N</v>
      </c>
      <c r="AV38" t="str">
        <f t="shared" si="12"/>
        <v>N</v>
      </c>
      <c r="AW38" t="str">
        <f t="shared" si="13"/>
        <v>N</v>
      </c>
      <c r="AX38" t="str">
        <f t="shared" si="14"/>
        <v>N</v>
      </c>
      <c r="AY38" t="str">
        <f t="shared" si="15"/>
        <v>N</v>
      </c>
      <c r="AZ38" t="str">
        <f t="shared" si="16"/>
        <v>N</v>
      </c>
      <c r="BA38" t="str">
        <f t="shared" si="17"/>
        <v>N</v>
      </c>
      <c r="BB38" t="str">
        <f t="shared" si="18"/>
        <v>N</v>
      </c>
      <c r="BC38">
        <f t="shared" si="19"/>
        <v>2</v>
      </c>
      <c r="BD38" t="str">
        <f t="shared" si="20"/>
        <v>N</v>
      </c>
      <c r="BE38" t="str">
        <f t="shared" si="21"/>
        <v>N</v>
      </c>
      <c r="BF38" t="str">
        <f t="shared" si="21"/>
        <v>N</v>
      </c>
      <c r="BG38" t="str">
        <f t="shared" si="6"/>
        <v>N</v>
      </c>
      <c r="BH38" t="str">
        <f t="shared" si="7"/>
        <v>N</v>
      </c>
      <c r="BI38">
        <v>1</v>
      </c>
    </row>
    <row r="39" spans="1:61" ht="12.75">
      <c r="A39" t="s">
        <v>31</v>
      </c>
      <c r="B39" t="s">
        <v>32</v>
      </c>
      <c r="C39" t="s">
        <v>5</v>
      </c>
      <c r="D39">
        <v>2</v>
      </c>
      <c r="E39">
        <v>2</v>
      </c>
      <c r="F39">
        <v>1</v>
      </c>
      <c r="G39">
        <v>2</v>
      </c>
      <c r="H39">
        <v>6500</v>
      </c>
      <c r="I39">
        <v>1</v>
      </c>
      <c r="L39">
        <v>1</v>
      </c>
      <c r="Z39">
        <f>RANK(H39,$H$3:$H$51,0)</f>
        <v>26</v>
      </c>
      <c r="AA39">
        <f t="shared" si="38"/>
        <v>6500</v>
      </c>
      <c r="AB39" t="str">
        <f t="shared" si="22"/>
        <v>N</v>
      </c>
      <c r="AC39" t="str">
        <f t="shared" si="23"/>
        <v>N</v>
      </c>
      <c r="AD39">
        <f t="shared" si="24"/>
        <v>6500</v>
      </c>
      <c r="AE39" t="str">
        <f t="shared" si="25"/>
        <v>N</v>
      </c>
      <c r="AF39" t="str">
        <f t="shared" si="26"/>
        <v>N</v>
      </c>
      <c r="AG39" t="str">
        <f t="shared" si="27"/>
        <v>N</v>
      </c>
      <c r="AH39" t="str">
        <f t="shared" si="28"/>
        <v>N</v>
      </c>
      <c r="AI39" t="str">
        <f t="shared" si="29"/>
        <v>N</v>
      </c>
      <c r="AJ39" t="str">
        <f t="shared" si="30"/>
        <v>N</v>
      </c>
      <c r="AK39" t="str">
        <f t="shared" si="31"/>
        <v>N</v>
      </c>
      <c r="AL39" t="str">
        <f t="shared" si="32"/>
        <v>N</v>
      </c>
      <c r="AM39" t="str">
        <f t="shared" si="33"/>
        <v>N</v>
      </c>
      <c r="AN39" t="str">
        <f t="shared" si="34"/>
        <v>N</v>
      </c>
      <c r="AO39" t="str">
        <f t="shared" si="35"/>
        <v>N</v>
      </c>
      <c r="AP39" t="str">
        <f t="shared" si="36"/>
        <v>N</v>
      </c>
      <c r="AQ39" t="str">
        <f t="shared" si="37"/>
        <v>N</v>
      </c>
      <c r="AR39">
        <f t="shared" si="5"/>
        <v>3</v>
      </c>
      <c r="AS39" t="str">
        <f t="shared" si="9"/>
        <v>N</v>
      </c>
      <c r="AT39" t="str">
        <f t="shared" si="10"/>
        <v>N</v>
      </c>
      <c r="AU39">
        <f t="shared" si="11"/>
        <v>3</v>
      </c>
      <c r="AV39" t="str">
        <f t="shared" si="12"/>
        <v>N</v>
      </c>
      <c r="AW39" t="str">
        <f t="shared" si="13"/>
        <v>N</v>
      </c>
      <c r="AX39" t="str">
        <f t="shared" si="14"/>
        <v>N</v>
      </c>
      <c r="AY39" t="str">
        <f t="shared" si="15"/>
        <v>N</v>
      </c>
      <c r="AZ39" t="str">
        <f t="shared" si="16"/>
        <v>N</v>
      </c>
      <c r="BA39" t="str">
        <f t="shared" si="17"/>
        <v>N</v>
      </c>
      <c r="BB39" t="str">
        <f t="shared" si="18"/>
        <v>N</v>
      </c>
      <c r="BC39" t="str">
        <f t="shared" si="19"/>
        <v>N</v>
      </c>
      <c r="BD39" t="str">
        <f t="shared" si="20"/>
        <v>N</v>
      </c>
      <c r="BE39" t="str">
        <f t="shared" si="21"/>
        <v>N</v>
      </c>
      <c r="BF39" t="str">
        <f t="shared" si="21"/>
        <v>N</v>
      </c>
      <c r="BG39" t="str">
        <f t="shared" si="6"/>
        <v>N</v>
      </c>
      <c r="BH39" t="str">
        <f t="shared" si="7"/>
        <v>N</v>
      </c>
      <c r="BI39">
        <v>1</v>
      </c>
    </row>
    <row r="40" spans="1:61" ht="12.75">
      <c r="A40" t="s">
        <v>66</v>
      </c>
      <c r="B40" t="s">
        <v>67</v>
      </c>
      <c r="C40" t="s">
        <v>12</v>
      </c>
      <c r="D40">
        <v>2</v>
      </c>
      <c r="E40">
        <v>4</v>
      </c>
      <c r="F40">
        <v>0</v>
      </c>
      <c r="G40">
        <v>0</v>
      </c>
      <c r="H40">
        <v>6000</v>
      </c>
      <c r="J40">
        <v>1</v>
      </c>
      <c r="N40">
        <v>1</v>
      </c>
      <c r="Z40">
        <f>RANK(H40,$H$3:$H$51,0)</f>
        <v>28</v>
      </c>
      <c r="AA40" t="str">
        <f t="shared" si="38"/>
        <v>N</v>
      </c>
      <c r="AB40">
        <f t="shared" si="22"/>
        <v>6000</v>
      </c>
      <c r="AC40" t="str">
        <f t="shared" si="23"/>
        <v>N</v>
      </c>
      <c r="AD40" t="str">
        <f t="shared" si="24"/>
        <v>N</v>
      </c>
      <c r="AE40" t="str">
        <f t="shared" si="25"/>
        <v>N</v>
      </c>
      <c r="AF40">
        <f t="shared" si="26"/>
        <v>6000</v>
      </c>
      <c r="AG40" t="str">
        <f t="shared" si="27"/>
        <v>N</v>
      </c>
      <c r="AH40" t="str">
        <f t="shared" si="28"/>
        <v>N</v>
      </c>
      <c r="AI40" t="str">
        <f t="shared" si="29"/>
        <v>N</v>
      </c>
      <c r="AJ40" t="str">
        <f t="shared" si="30"/>
        <v>N</v>
      </c>
      <c r="AK40" t="str">
        <f t="shared" si="31"/>
        <v>N</v>
      </c>
      <c r="AL40" t="str">
        <f t="shared" si="32"/>
        <v>N</v>
      </c>
      <c r="AM40" t="str">
        <f t="shared" si="33"/>
        <v>N</v>
      </c>
      <c r="AN40" t="str">
        <f t="shared" si="34"/>
        <v>N</v>
      </c>
      <c r="AO40" t="str">
        <f t="shared" si="35"/>
        <v>N</v>
      </c>
      <c r="AP40" t="str">
        <f t="shared" si="36"/>
        <v>N</v>
      </c>
      <c r="AQ40" t="str">
        <f t="shared" si="37"/>
        <v>N</v>
      </c>
      <c r="AR40" t="str">
        <f t="shared" si="5"/>
        <v>N</v>
      </c>
      <c r="AS40">
        <f t="shared" si="9"/>
        <v>1</v>
      </c>
      <c r="AT40" t="str">
        <f t="shared" si="10"/>
        <v>N</v>
      </c>
      <c r="AU40" t="str">
        <f t="shared" si="11"/>
        <v>N</v>
      </c>
      <c r="AV40" t="str">
        <f t="shared" si="12"/>
        <v>N</v>
      </c>
      <c r="AW40">
        <f t="shared" si="13"/>
        <v>1</v>
      </c>
      <c r="AX40" t="str">
        <f t="shared" si="14"/>
        <v>N</v>
      </c>
      <c r="AY40" t="str">
        <f t="shared" si="15"/>
        <v>N</v>
      </c>
      <c r="AZ40" t="str">
        <f t="shared" si="16"/>
        <v>N</v>
      </c>
      <c r="BA40" t="str">
        <f t="shared" si="17"/>
        <v>N</v>
      </c>
      <c r="BB40" t="str">
        <f t="shared" si="18"/>
        <v>N</v>
      </c>
      <c r="BC40" t="str">
        <f t="shared" si="19"/>
        <v>N</v>
      </c>
      <c r="BD40" t="str">
        <f t="shared" si="20"/>
        <v>N</v>
      </c>
      <c r="BE40" t="str">
        <f t="shared" si="21"/>
        <v>N</v>
      </c>
      <c r="BF40" t="str">
        <f t="shared" si="21"/>
        <v>N</v>
      </c>
      <c r="BG40" t="str">
        <f t="shared" si="6"/>
        <v>N</v>
      </c>
      <c r="BH40" t="str">
        <f t="shared" si="7"/>
        <v>N</v>
      </c>
      <c r="BI40">
        <v>1</v>
      </c>
    </row>
    <row r="41" spans="1:61" ht="12.75">
      <c r="A41" t="s">
        <v>8</v>
      </c>
      <c r="B41" t="s">
        <v>2</v>
      </c>
      <c r="C41" t="s">
        <v>9</v>
      </c>
      <c r="D41">
        <v>3</v>
      </c>
      <c r="E41">
        <v>1</v>
      </c>
      <c r="F41">
        <v>0</v>
      </c>
      <c r="G41">
        <v>1</v>
      </c>
      <c r="H41">
        <v>14700</v>
      </c>
      <c r="K41">
        <v>1</v>
      </c>
      <c r="U41">
        <v>1</v>
      </c>
      <c r="Z41">
        <f>RANK(H41,$H$3:$H$51,0)</f>
        <v>17</v>
      </c>
      <c r="AA41" t="str">
        <f t="shared" si="38"/>
        <v>N</v>
      </c>
      <c r="AB41" t="str">
        <f t="shared" si="22"/>
        <v>N</v>
      </c>
      <c r="AC41">
        <f t="shared" si="23"/>
        <v>14700</v>
      </c>
      <c r="AD41" t="str">
        <f t="shared" si="24"/>
        <v>N</v>
      </c>
      <c r="AE41" t="str">
        <f t="shared" si="25"/>
        <v>N</v>
      </c>
      <c r="AF41" t="str">
        <f t="shared" si="26"/>
        <v>N</v>
      </c>
      <c r="AG41" t="str">
        <f t="shared" si="27"/>
        <v>N</v>
      </c>
      <c r="AH41" t="str">
        <f t="shared" si="28"/>
        <v>N</v>
      </c>
      <c r="AI41" t="str">
        <f t="shared" si="29"/>
        <v>N</v>
      </c>
      <c r="AJ41" t="str">
        <f t="shared" si="30"/>
        <v>N</v>
      </c>
      <c r="AK41" t="str">
        <f t="shared" si="31"/>
        <v>N</v>
      </c>
      <c r="AL41" t="str">
        <f t="shared" si="32"/>
        <v>N</v>
      </c>
      <c r="AM41">
        <f t="shared" si="33"/>
        <v>14700</v>
      </c>
      <c r="AN41" t="str">
        <f t="shared" si="34"/>
        <v>N</v>
      </c>
      <c r="AO41" t="str">
        <f t="shared" si="35"/>
        <v>N</v>
      </c>
      <c r="AP41" t="str">
        <f t="shared" si="36"/>
        <v>N</v>
      </c>
      <c r="AQ41" t="str">
        <f t="shared" si="37"/>
        <v>N</v>
      </c>
      <c r="AR41" t="str">
        <f t="shared" si="5"/>
        <v>N</v>
      </c>
      <c r="AS41" t="str">
        <f t="shared" si="9"/>
        <v>N</v>
      </c>
      <c r="AT41">
        <f t="shared" si="10"/>
        <v>2</v>
      </c>
      <c r="AU41" t="str">
        <f t="shared" si="11"/>
        <v>N</v>
      </c>
      <c r="AV41" t="str">
        <f t="shared" si="12"/>
        <v>N</v>
      </c>
      <c r="AW41" t="str">
        <f t="shared" si="13"/>
        <v>N</v>
      </c>
      <c r="AX41" t="str">
        <f t="shared" si="14"/>
        <v>N</v>
      </c>
      <c r="AY41" t="str">
        <f t="shared" si="15"/>
        <v>N</v>
      </c>
      <c r="AZ41" t="str">
        <f t="shared" si="16"/>
        <v>N</v>
      </c>
      <c r="BA41" t="str">
        <f t="shared" si="17"/>
        <v>N</v>
      </c>
      <c r="BB41" t="str">
        <f t="shared" si="18"/>
        <v>N</v>
      </c>
      <c r="BC41" t="str">
        <f t="shared" si="19"/>
        <v>N</v>
      </c>
      <c r="BD41">
        <f t="shared" si="20"/>
        <v>2</v>
      </c>
      <c r="BE41" t="str">
        <f t="shared" si="21"/>
        <v>N</v>
      </c>
      <c r="BF41" t="str">
        <f t="shared" si="21"/>
        <v>N</v>
      </c>
      <c r="BG41" t="str">
        <f t="shared" si="6"/>
        <v>N</v>
      </c>
      <c r="BH41" t="str">
        <f t="shared" si="7"/>
        <v>N</v>
      </c>
      <c r="BI41">
        <v>1</v>
      </c>
    </row>
    <row r="42" spans="1:61" ht="12.75">
      <c r="A42" t="s">
        <v>48</v>
      </c>
      <c r="B42" t="s">
        <v>57</v>
      </c>
      <c r="C42" t="s">
        <v>68</v>
      </c>
      <c r="D42">
        <v>0</v>
      </c>
      <c r="E42">
        <v>4</v>
      </c>
      <c r="F42">
        <v>0</v>
      </c>
      <c r="G42">
        <v>0</v>
      </c>
      <c r="H42">
        <v>8000</v>
      </c>
      <c r="I42">
        <v>1</v>
      </c>
      <c r="J42">
        <v>1</v>
      </c>
      <c r="R42">
        <v>1</v>
      </c>
      <c r="Y42">
        <v>1</v>
      </c>
      <c r="Z42">
        <f>RANK(H42,$H$3:$H$51,0)</f>
        <v>24</v>
      </c>
      <c r="AA42">
        <f t="shared" si="38"/>
        <v>8000</v>
      </c>
      <c r="AB42">
        <f t="shared" si="22"/>
        <v>8000</v>
      </c>
      <c r="AC42" t="str">
        <f t="shared" si="23"/>
        <v>N</v>
      </c>
      <c r="AD42" t="str">
        <f t="shared" si="24"/>
        <v>N</v>
      </c>
      <c r="AE42" t="str">
        <f t="shared" si="25"/>
        <v>N</v>
      </c>
      <c r="AF42" t="str">
        <f t="shared" si="26"/>
        <v>N</v>
      </c>
      <c r="AG42" t="str">
        <f t="shared" si="27"/>
        <v>N</v>
      </c>
      <c r="AH42" t="str">
        <f t="shared" si="28"/>
        <v>N</v>
      </c>
      <c r="AI42" t="str">
        <f t="shared" si="29"/>
        <v>N</v>
      </c>
      <c r="AJ42">
        <f t="shared" si="30"/>
        <v>8000</v>
      </c>
      <c r="AK42" t="str">
        <f t="shared" si="31"/>
        <v>N</v>
      </c>
      <c r="AL42" t="str">
        <f t="shared" si="32"/>
        <v>N</v>
      </c>
      <c r="AM42" t="str">
        <f t="shared" si="33"/>
        <v>N</v>
      </c>
      <c r="AN42" t="str">
        <f t="shared" si="34"/>
        <v>N</v>
      </c>
      <c r="AO42" t="str">
        <f t="shared" si="35"/>
        <v>N</v>
      </c>
      <c r="AP42" t="str">
        <f t="shared" si="36"/>
        <v>N</v>
      </c>
      <c r="AQ42">
        <f t="shared" si="37"/>
        <v>8000</v>
      </c>
      <c r="AR42">
        <f t="shared" si="5"/>
        <v>1</v>
      </c>
      <c r="AS42">
        <f t="shared" si="9"/>
        <v>1</v>
      </c>
      <c r="AT42" t="str">
        <f t="shared" si="10"/>
        <v>N</v>
      </c>
      <c r="AU42" t="str">
        <f t="shared" si="11"/>
        <v>N</v>
      </c>
      <c r="AV42" t="str">
        <f t="shared" si="12"/>
        <v>N</v>
      </c>
      <c r="AW42" t="str">
        <f t="shared" si="13"/>
        <v>N</v>
      </c>
      <c r="AX42" t="str">
        <f t="shared" si="14"/>
        <v>N</v>
      </c>
      <c r="AY42" t="str">
        <f t="shared" si="15"/>
        <v>N</v>
      </c>
      <c r="AZ42" t="str">
        <f t="shared" si="16"/>
        <v>N</v>
      </c>
      <c r="BA42">
        <f t="shared" si="17"/>
        <v>1</v>
      </c>
      <c r="BB42" t="str">
        <f t="shared" si="18"/>
        <v>N</v>
      </c>
      <c r="BC42" t="str">
        <f t="shared" si="19"/>
        <v>N</v>
      </c>
      <c r="BD42" t="str">
        <f t="shared" si="20"/>
        <v>N</v>
      </c>
      <c r="BE42" t="str">
        <f t="shared" si="21"/>
        <v>N</v>
      </c>
      <c r="BF42" t="str">
        <f t="shared" si="21"/>
        <v>N</v>
      </c>
      <c r="BG42" t="str">
        <f t="shared" si="6"/>
        <v>N</v>
      </c>
      <c r="BH42">
        <f t="shared" si="7"/>
        <v>1</v>
      </c>
      <c r="BI42">
        <v>1</v>
      </c>
    </row>
    <row r="43" spans="1:61" ht="12.75">
      <c r="A43" t="s">
        <v>31</v>
      </c>
      <c r="B43" t="s">
        <v>32</v>
      </c>
      <c r="C43" t="s">
        <v>70</v>
      </c>
      <c r="D43">
        <v>3</v>
      </c>
      <c r="E43">
        <v>0</v>
      </c>
      <c r="F43">
        <v>1</v>
      </c>
      <c r="G43">
        <v>0</v>
      </c>
      <c r="H43">
        <v>4000</v>
      </c>
      <c r="I43">
        <v>1</v>
      </c>
      <c r="J43">
        <v>1</v>
      </c>
      <c r="L43">
        <v>1</v>
      </c>
      <c r="R43">
        <v>1</v>
      </c>
      <c r="Y43">
        <v>1</v>
      </c>
      <c r="Z43">
        <f>RANK(H43,$H$3:$H$51,0)</f>
        <v>32</v>
      </c>
      <c r="AA43">
        <f t="shared" si="38"/>
        <v>4000</v>
      </c>
      <c r="AB43">
        <f t="shared" si="22"/>
        <v>4000</v>
      </c>
      <c r="AC43" t="str">
        <f t="shared" si="23"/>
        <v>N</v>
      </c>
      <c r="AD43">
        <f t="shared" si="24"/>
        <v>4000</v>
      </c>
      <c r="AE43" t="str">
        <f t="shared" si="25"/>
        <v>N</v>
      </c>
      <c r="AF43" t="str">
        <f t="shared" si="26"/>
        <v>N</v>
      </c>
      <c r="AG43" t="str">
        <f t="shared" si="27"/>
        <v>N</v>
      </c>
      <c r="AH43" t="str">
        <f t="shared" si="28"/>
        <v>N</v>
      </c>
      <c r="AI43" t="str">
        <f t="shared" si="29"/>
        <v>N</v>
      </c>
      <c r="AJ43">
        <f t="shared" si="30"/>
        <v>4000</v>
      </c>
      <c r="AK43" t="str">
        <f t="shared" si="31"/>
        <v>N</v>
      </c>
      <c r="AL43" t="str">
        <f t="shared" si="32"/>
        <v>N</v>
      </c>
      <c r="AM43" t="str">
        <f t="shared" si="33"/>
        <v>N</v>
      </c>
      <c r="AN43" t="str">
        <f t="shared" si="34"/>
        <v>N</v>
      </c>
      <c r="AO43" t="str">
        <f t="shared" si="35"/>
        <v>N</v>
      </c>
      <c r="AP43" t="str">
        <f t="shared" si="36"/>
        <v>N</v>
      </c>
      <c r="AQ43">
        <f t="shared" si="37"/>
        <v>4000</v>
      </c>
      <c r="AR43">
        <f t="shared" si="5"/>
        <v>2</v>
      </c>
      <c r="AS43">
        <f t="shared" si="9"/>
        <v>2</v>
      </c>
      <c r="AT43" t="str">
        <f t="shared" si="10"/>
        <v>N</v>
      </c>
      <c r="AU43">
        <f t="shared" si="11"/>
        <v>2</v>
      </c>
      <c r="AV43" t="str">
        <f t="shared" si="12"/>
        <v>N</v>
      </c>
      <c r="AW43" t="str">
        <f t="shared" si="13"/>
        <v>N</v>
      </c>
      <c r="AX43" t="str">
        <f t="shared" si="14"/>
        <v>N</v>
      </c>
      <c r="AY43" t="str">
        <f t="shared" si="15"/>
        <v>N</v>
      </c>
      <c r="AZ43" t="str">
        <f t="shared" si="16"/>
        <v>N</v>
      </c>
      <c r="BA43">
        <f t="shared" si="17"/>
        <v>2</v>
      </c>
      <c r="BB43" t="str">
        <f t="shared" si="18"/>
        <v>N</v>
      </c>
      <c r="BC43" t="str">
        <f t="shared" si="19"/>
        <v>N</v>
      </c>
      <c r="BD43" t="str">
        <f t="shared" si="20"/>
        <v>N</v>
      </c>
      <c r="BE43" t="str">
        <f t="shared" si="21"/>
        <v>N</v>
      </c>
      <c r="BF43" t="str">
        <f t="shared" si="21"/>
        <v>N</v>
      </c>
      <c r="BG43" t="str">
        <f t="shared" si="6"/>
        <v>N</v>
      </c>
      <c r="BH43">
        <f t="shared" si="7"/>
        <v>2</v>
      </c>
      <c r="BI43">
        <v>1</v>
      </c>
    </row>
    <row r="44" spans="1:61" ht="12.75">
      <c r="A44" t="s">
        <v>8</v>
      </c>
      <c r="B44" t="s">
        <v>2</v>
      </c>
      <c r="C44" t="s">
        <v>101</v>
      </c>
      <c r="D44">
        <v>2</v>
      </c>
      <c r="E44">
        <v>2</v>
      </c>
      <c r="F44">
        <v>1</v>
      </c>
      <c r="G44">
        <v>2</v>
      </c>
      <c r="H44">
        <v>12000</v>
      </c>
      <c r="K44">
        <v>1</v>
      </c>
      <c r="O44">
        <v>1</v>
      </c>
      <c r="T44">
        <v>1</v>
      </c>
      <c r="W44">
        <v>1</v>
      </c>
      <c r="Z44">
        <f>RANK(H44,$H$3:$H$51,0)</f>
        <v>22</v>
      </c>
      <c r="AC44">
        <f t="shared" si="23"/>
        <v>12000</v>
      </c>
      <c r="AE44" t="str">
        <f t="shared" si="25"/>
        <v>N</v>
      </c>
      <c r="AF44" t="str">
        <f t="shared" si="26"/>
        <v>N</v>
      </c>
      <c r="AG44">
        <f t="shared" si="27"/>
        <v>12000</v>
      </c>
      <c r="AH44" t="str">
        <f t="shared" si="28"/>
        <v>N</v>
      </c>
      <c r="AI44" t="str">
        <f t="shared" si="29"/>
        <v>N</v>
      </c>
      <c r="AK44" t="str">
        <f t="shared" si="31"/>
        <v>N</v>
      </c>
      <c r="AL44">
        <f t="shared" si="32"/>
        <v>12000</v>
      </c>
      <c r="AM44" t="str">
        <f t="shared" si="33"/>
        <v>N</v>
      </c>
      <c r="AN44" t="str">
        <f t="shared" si="34"/>
        <v>N</v>
      </c>
      <c r="AO44">
        <f t="shared" si="35"/>
        <v>12000</v>
      </c>
      <c r="AP44" t="str">
        <f t="shared" si="36"/>
        <v>N</v>
      </c>
      <c r="AT44">
        <f t="shared" si="10"/>
        <v>3</v>
      </c>
      <c r="AV44" t="str">
        <f t="shared" si="12"/>
        <v>N</v>
      </c>
      <c r="AW44" t="str">
        <f t="shared" si="13"/>
        <v>N</v>
      </c>
      <c r="AX44">
        <f t="shared" si="14"/>
        <v>3</v>
      </c>
      <c r="AY44" t="str">
        <f t="shared" si="15"/>
        <v>N</v>
      </c>
      <c r="AZ44" t="str">
        <f t="shared" si="16"/>
        <v>N</v>
      </c>
      <c r="BB44" t="str">
        <f t="shared" si="18"/>
        <v>N</v>
      </c>
      <c r="BC44">
        <f t="shared" si="19"/>
        <v>3</v>
      </c>
      <c r="BD44" t="str">
        <f t="shared" si="20"/>
        <v>N</v>
      </c>
      <c r="BE44" t="str">
        <f t="shared" si="21"/>
        <v>N</v>
      </c>
      <c r="BF44">
        <f t="shared" si="21"/>
        <v>3</v>
      </c>
      <c r="BG44" t="str">
        <f t="shared" si="6"/>
        <v>N</v>
      </c>
      <c r="BI44">
        <v>1</v>
      </c>
    </row>
    <row r="45" spans="1:61" ht="12.75">
      <c r="A45" t="s">
        <v>8</v>
      </c>
      <c r="B45" t="s">
        <v>100</v>
      </c>
      <c r="C45" t="s">
        <v>2</v>
      </c>
      <c r="D45">
        <v>4</v>
      </c>
      <c r="E45">
        <v>2</v>
      </c>
      <c r="F45">
        <v>2</v>
      </c>
      <c r="G45">
        <v>0</v>
      </c>
      <c r="H45">
        <v>10200</v>
      </c>
      <c r="K45">
        <v>1</v>
      </c>
      <c r="T45">
        <v>1</v>
      </c>
      <c r="Z45">
        <f>RANK(H45,$H$3:$H$51,0)</f>
        <v>23</v>
      </c>
      <c r="AC45">
        <f t="shared" si="23"/>
        <v>10200</v>
      </c>
      <c r="AE45" t="str">
        <f t="shared" si="25"/>
        <v>N</v>
      </c>
      <c r="AF45" t="str">
        <f t="shared" si="26"/>
        <v>N</v>
      </c>
      <c r="AG45" t="str">
        <f t="shared" si="27"/>
        <v>N</v>
      </c>
      <c r="AH45" t="str">
        <f t="shared" si="28"/>
        <v>N</v>
      </c>
      <c r="AI45" t="str">
        <f t="shared" si="29"/>
        <v>N</v>
      </c>
      <c r="AK45" t="str">
        <f t="shared" si="31"/>
        <v>N</v>
      </c>
      <c r="AL45">
        <f t="shared" si="32"/>
        <v>10200</v>
      </c>
      <c r="AM45" t="str">
        <f t="shared" si="33"/>
        <v>N</v>
      </c>
      <c r="AN45" t="str">
        <f t="shared" si="34"/>
        <v>N</v>
      </c>
      <c r="AO45" t="str">
        <f t="shared" si="35"/>
        <v>N</v>
      </c>
      <c r="AP45" t="str">
        <f t="shared" si="36"/>
        <v>N</v>
      </c>
      <c r="AT45">
        <f t="shared" si="10"/>
        <v>2</v>
      </c>
      <c r="AV45" t="str">
        <f t="shared" si="12"/>
        <v>N</v>
      </c>
      <c r="AW45" t="str">
        <f t="shared" si="13"/>
        <v>N</v>
      </c>
      <c r="AX45" t="str">
        <f t="shared" si="14"/>
        <v>N</v>
      </c>
      <c r="AY45" t="str">
        <f t="shared" si="15"/>
        <v>N</v>
      </c>
      <c r="AZ45" t="str">
        <f t="shared" si="16"/>
        <v>N</v>
      </c>
      <c r="BB45" t="str">
        <f t="shared" si="18"/>
        <v>N</v>
      </c>
      <c r="BC45">
        <f t="shared" si="19"/>
        <v>2</v>
      </c>
      <c r="BD45" t="str">
        <f t="shared" si="20"/>
        <v>N</v>
      </c>
      <c r="BE45" t="str">
        <f t="shared" si="21"/>
        <v>N</v>
      </c>
      <c r="BF45" t="str">
        <f t="shared" si="21"/>
        <v>N</v>
      </c>
      <c r="BG45" t="str">
        <f t="shared" si="6"/>
        <v>N</v>
      </c>
      <c r="BI45">
        <v>1</v>
      </c>
    </row>
    <row r="46" spans="1:61" ht="12.75">
      <c r="A46" t="s">
        <v>28</v>
      </c>
      <c r="B46" t="s">
        <v>29</v>
      </c>
      <c r="C46" t="s">
        <v>71</v>
      </c>
      <c r="D46">
        <v>4</v>
      </c>
      <c r="E46">
        <v>0</v>
      </c>
      <c r="F46">
        <v>2</v>
      </c>
      <c r="G46">
        <v>0</v>
      </c>
      <c r="H46">
        <v>900</v>
      </c>
      <c r="I46">
        <v>1</v>
      </c>
      <c r="K46">
        <v>1</v>
      </c>
      <c r="M46">
        <v>1</v>
      </c>
      <c r="O46">
        <v>1</v>
      </c>
      <c r="W46">
        <v>1</v>
      </c>
      <c r="Z46">
        <f>RANK(H46,$H$3:$H$51,0)</f>
        <v>42</v>
      </c>
      <c r="AA46">
        <f t="shared" si="38"/>
        <v>900</v>
      </c>
      <c r="AB46" t="str">
        <f t="shared" si="22"/>
        <v>N</v>
      </c>
      <c r="AC46">
        <f t="shared" si="23"/>
        <v>900</v>
      </c>
      <c r="AD46" t="str">
        <f t="shared" si="24"/>
        <v>N</v>
      </c>
      <c r="AE46">
        <f t="shared" si="25"/>
        <v>900</v>
      </c>
      <c r="AF46" t="str">
        <f t="shared" si="26"/>
        <v>N</v>
      </c>
      <c r="AG46">
        <f t="shared" si="27"/>
        <v>900</v>
      </c>
      <c r="AH46" t="str">
        <f t="shared" si="28"/>
        <v>N</v>
      </c>
      <c r="AI46" t="str">
        <f t="shared" si="29"/>
        <v>N</v>
      </c>
      <c r="AJ46" t="str">
        <f t="shared" si="30"/>
        <v>N</v>
      </c>
      <c r="AK46" t="str">
        <f t="shared" si="31"/>
        <v>N</v>
      </c>
      <c r="AL46" t="str">
        <f t="shared" si="32"/>
        <v>N</v>
      </c>
      <c r="AM46" t="str">
        <f t="shared" si="33"/>
        <v>N</v>
      </c>
      <c r="AN46" t="str">
        <f t="shared" si="34"/>
        <v>N</v>
      </c>
      <c r="AO46">
        <f t="shared" si="35"/>
        <v>900</v>
      </c>
      <c r="AP46" t="str">
        <f t="shared" si="36"/>
        <v>N</v>
      </c>
      <c r="AQ46" t="str">
        <f t="shared" si="37"/>
        <v>N</v>
      </c>
      <c r="AR46">
        <f t="shared" si="5"/>
        <v>2</v>
      </c>
      <c r="AS46" t="str">
        <f t="shared" si="9"/>
        <v>N</v>
      </c>
      <c r="AT46">
        <f t="shared" si="10"/>
        <v>2</v>
      </c>
      <c r="AU46" t="str">
        <f t="shared" si="11"/>
        <v>N</v>
      </c>
      <c r="AV46">
        <f t="shared" si="12"/>
        <v>2</v>
      </c>
      <c r="AW46" t="str">
        <f t="shared" si="13"/>
        <v>N</v>
      </c>
      <c r="AX46">
        <f t="shared" si="14"/>
        <v>2</v>
      </c>
      <c r="AY46" t="str">
        <f t="shared" si="15"/>
        <v>N</v>
      </c>
      <c r="AZ46" t="str">
        <f t="shared" si="16"/>
        <v>N</v>
      </c>
      <c r="BA46" t="str">
        <f t="shared" si="17"/>
        <v>N</v>
      </c>
      <c r="BB46" t="str">
        <f t="shared" si="18"/>
        <v>N</v>
      </c>
      <c r="BC46" t="str">
        <f t="shared" si="19"/>
        <v>N</v>
      </c>
      <c r="BD46" t="str">
        <f t="shared" si="20"/>
        <v>N</v>
      </c>
      <c r="BE46" t="str">
        <f t="shared" si="21"/>
        <v>N</v>
      </c>
      <c r="BF46">
        <f t="shared" si="21"/>
        <v>2</v>
      </c>
      <c r="BG46" t="str">
        <f t="shared" si="6"/>
        <v>N</v>
      </c>
      <c r="BH46" t="str">
        <f t="shared" si="7"/>
        <v>N</v>
      </c>
      <c r="BI46">
        <v>1</v>
      </c>
    </row>
    <row r="47" spans="1:61" ht="12.75">
      <c r="A47" t="s">
        <v>28</v>
      </c>
      <c r="B47" t="s">
        <v>1</v>
      </c>
      <c r="C47" t="s">
        <v>30</v>
      </c>
      <c r="D47">
        <v>3</v>
      </c>
      <c r="E47">
        <v>2</v>
      </c>
      <c r="F47">
        <v>1</v>
      </c>
      <c r="G47">
        <v>0</v>
      </c>
      <c r="H47">
        <v>900</v>
      </c>
      <c r="I47">
        <v>1</v>
      </c>
      <c r="M47">
        <v>1</v>
      </c>
      <c r="Z47">
        <f>RANK(H47,$H$3:$H$51,0)</f>
        <v>42</v>
      </c>
      <c r="AA47">
        <f t="shared" si="38"/>
        <v>900</v>
      </c>
      <c r="AB47" t="str">
        <f t="shared" si="22"/>
        <v>N</v>
      </c>
      <c r="AC47" t="str">
        <f t="shared" si="23"/>
        <v>N</v>
      </c>
      <c r="AD47" t="str">
        <f t="shared" si="24"/>
        <v>N</v>
      </c>
      <c r="AE47">
        <f t="shared" si="25"/>
        <v>900</v>
      </c>
      <c r="AF47" t="str">
        <f t="shared" si="26"/>
        <v>N</v>
      </c>
      <c r="AG47" t="str">
        <f t="shared" si="27"/>
        <v>N</v>
      </c>
      <c r="AH47" t="str">
        <f t="shared" si="28"/>
        <v>N</v>
      </c>
      <c r="AI47" t="str">
        <f t="shared" si="29"/>
        <v>N</v>
      </c>
      <c r="AJ47" t="str">
        <f t="shared" si="30"/>
        <v>N</v>
      </c>
      <c r="AK47" t="str">
        <f t="shared" si="31"/>
        <v>N</v>
      </c>
      <c r="AL47" t="str">
        <f t="shared" si="32"/>
        <v>N</v>
      </c>
      <c r="AM47" t="str">
        <f t="shared" si="33"/>
        <v>N</v>
      </c>
      <c r="AN47" t="str">
        <f t="shared" si="34"/>
        <v>N</v>
      </c>
      <c r="AO47" t="str">
        <f t="shared" si="35"/>
        <v>N</v>
      </c>
      <c r="AP47" t="str">
        <f t="shared" si="36"/>
        <v>N</v>
      </c>
      <c r="AQ47" t="str">
        <f t="shared" si="37"/>
        <v>N</v>
      </c>
      <c r="AR47">
        <f t="shared" si="5"/>
        <v>2</v>
      </c>
      <c r="AS47" t="str">
        <f t="shared" si="9"/>
        <v>N</v>
      </c>
      <c r="AT47" t="str">
        <f t="shared" si="10"/>
        <v>N</v>
      </c>
      <c r="AU47" t="str">
        <f t="shared" si="11"/>
        <v>N</v>
      </c>
      <c r="AV47">
        <f t="shared" si="12"/>
        <v>2</v>
      </c>
      <c r="AW47" t="str">
        <f t="shared" si="13"/>
        <v>N</v>
      </c>
      <c r="AX47" t="str">
        <f t="shared" si="14"/>
        <v>N</v>
      </c>
      <c r="AY47" t="str">
        <f t="shared" si="15"/>
        <v>N</v>
      </c>
      <c r="AZ47" t="str">
        <f t="shared" si="16"/>
        <v>N</v>
      </c>
      <c r="BA47" t="str">
        <f t="shared" si="17"/>
        <v>N</v>
      </c>
      <c r="BB47" t="str">
        <f t="shared" si="18"/>
        <v>N</v>
      </c>
      <c r="BC47" t="str">
        <f t="shared" si="19"/>
        <v>N</v>
      </c>
      <c r="BD47" t="str">
        <f t="shared" si="20"/>
        <v>N</v>
      </c>
      <c r="BE47" t="str">
        <f t="shared" si="21"/>
        <v>N</v>
      </c>
      <c r="BF47" t="str">
        <f t="shared" si="21"/>
        <v>N</v>
      </c>
      <c r="BG47" t="str">
        <f t="shared" si="6"/>
        <v>N</v>
      </c>
      <c r="BH47" t="str">
        <f t="shared" si="7"/>
        <v>N</v>
      </c>
      <c r="BI47">
        <v>1</v>
      </c>
    </row>
    <row r="48" spans="1:61" ht="12.75">
      <c r="A48" t="s">
        <v>31</v>
      </c>
      <c r="B48" t="s">
        <v>87</v>
      </c>
      <c r="C48" t="s">
        <v>32</v>
      </c>
      <c r="D48">
        <v>0</v>
      </c>
      <c r="E48">
        <v>0</v>
      </c>
      <c r="F48">
        <v>0</v>
      </c>
      <c r="G48">
        <v>0</v>
      </c>
      <c r="H48">
        <v>3040</v>
      </c>
      <c r="I48">
        <v>1</v>
      </c>
      <c r="S48">
        <v>1</v>
      </c>
      <c r="Z48">
        <f>RANK(H48,$H$3:$H$51,0)</f>
        <v>35</v>
      </c>
      <c r="AA48">
        <f t="shared" si="38"/>
        <v>3040</v>
      </c>
      <c r="AB48" t="str">
        <f t="shared" si="22"/>
        <v>N</v>
      </c>
      <c r="AC48" t="str">
        <f t="shared" si="23"/>
        <v>N</v>
      </c>
      <c r="AD48" t="str">
        <f t="shared" si="24"/>
        <v>N</v>
      </c>
      <c r="AF48" t="str">
        <f t="shared" si="26"/>
        <v>N</v>
      </c>
      <c r="AG48" t="str">
        <f t="shared" si="27"/>
        <v>N</v>
      </c>
      <c r="AH48" t="str">
        <f t="shared" si="28"/>
        <v>N</v>
      </c>
      <c r="AI48" t="str">
        <f t="shared" si="29"/>
        <v>N</v>
      </c>
      <c r="AJ48" t="str">
        <f t="shared" si="30"/>
        <v>N</v>
      </c>
      <c r="AK48">
        <f t="shared" si="31"/>
        <v>3040</v>
      </c>
      <c r="AL48" t="str">
        <f t="shared" si="32"/>
        <v>N</v>
      </c>
      <c r="AM48" t="str">
        <f t="shared" si="33"/>
        <v>N</v>
      </c>
      <c r="AN48" t="str">
        <f t="shared" si="34"/>
        <v>N</v>
      </c>
      <c r="AO48" t="str">
        <f t="shared" si="35"/>
        <v>N</v>
      </c>
      <c r="AP48" t="str">
        <f t="shared" si="36"/>
        <v>N</v>
      </c>
      <c r="AQ48" t="str">
        <f t="shared" si="37"/>
        <v>N</v>
      </c>
      <c r="AR48">
        <f t="shared" si="5"/>
        <v>3</v>
      </c>
      <c r="AS48" t="str">
        <f t="shared" si="9"/>
        <v>N</v>
      </c>
      <c r="AT48" t="str">
        <f t="shared" si="10"/>
        <v>N</v>
      </c>
      <c r="AU48" t="str">
        <f t="shared" si="11"/>
        <v>N</v>
      </c>
      <c r="AV48" t="str">
        <f t="shared" si="12"/>
        <v>N</v>
      </c>
      <c r="AW48" t="str">
        <f t="shared" si="13"/>
        <v>N</v>
      </c>
      <c r="AX48" t="str">
        <f t="shared" si="14"/>
        <v>N</v>
      </c>
      <c r="AY48" t="str">
        <f t="shared" si="15"/>
        <v>N</v>
      </c>
      <c r="AZ48" t="str">
        <f t="shared" si="16"/>
        <v>N</v>
      </c>
      <c r="BA48" t="str">
        <f t="shared" si="17"/>
        <v>N</v>
      </c>
      <c r="BB48">
        <f t="shared" si="18"/>
        <v>3</v>
      </c>
      <c r="BC48" t="str">
        <f t="shared" si="19"/>
        <v>N</v>
      </c>
      <c r="BD48" t="str">
        <f t="shared" si="20"/>
        <v>N</v>
      </c>
      <c r="BE48" t="str">
        <f t="shared" si="21"/>
        <v>N</v>
      </c>
      <c r="BF48" t="str">
        <f t="shared" si="21"/>
        <v>N</v>
      </c>
      <c r="BG48" t="str">
        <f t="shared" si="6"/>
        <v>N</v>
      </c>
      <c r="BH48" t="str">
        <f t="shared" si="7"/>
        <v>N</v>
      </c>
      <c r="BI48">
        <v>1</v>
      </c>
    </row>
    <row r="49" spans="1:61" ht="12.75">
      <c r="A49" t="s">
        <v>31</v>
      </c>
      <c r="B49" t="s">
        <v>32</v>
      </c>
      <c r="C49" t="s">
        <v>103</v>
      </c>
      <c r="D49">
        <v>1</v>
      </c>
      <c r="E49">
        <v>3</v>
      </c>
      <c r="F49">
        <v>1</v>
      </c>
      <c r="G49">
        <v>1</v>
      </c>
      <c r="H49">
        <v>4000</v>
      </c>
      <c r="I49">
        <v>1</v>
      </c>
      <c r="J49">
        <v>1</v>
      </c>
      <c r="R49">
        <v>1</v>
      </c>
      <c r="S49">
        <v>1</v>
      </c>
      <c r="Y49">
        <v>1</v>
      </c>
      <c r="Z49">
        <f>RANK(H49,$H$3:$H$51,0)</f>
        <v>32</v>
      </c>
      <c r="AA49">
        <f t="shared" si="38"/>
        <v>4000</v>
      </c>
      <c r="AB49">
        <f t="shared" si="38"/>
        <v>4000</v>
      </c>
      <c r="AC49" t="str">
        <f t="shared" si="23"/>
        <v>N</v>
      </c>
      <c r="AD49" t="str">
        <f t="shared" si="24"/>
        <v>N</v>
      </c>
      <c r="AE49" t="str">
        <f>IF(M49=1,$H49,"N")</f>
        <v>N</v>
      </c>
      <c r="AF49" t="str">
        <f t="shared" si="26"/>
        <v>N</v>
      </c>
      <c r="AG49" t="str">
        <f t="shared" si="27"/>
        <v>N</v>
      </c>
      <c r="AH49" t="str">
        <f t="shared" si="28"/>
        <v>N</v>
      </c>
      <c r="AI49" t="str">
        <f t="shared" si="29"/>
        <v>N</v>
      </c>
      <c r="AJ49">
        <f t="shared" si="30"/>
        <v>4000</v>
      </c>
      <c r="AK49">
        <f t="shared" si="31"/>
        <v>4000</v>
      </c>
      <c r="AL49" t="str">
        <f t="shared" si="32"/>
        <v>N</v>
      </c>
      <c r="AM49" t="str">
        <f t="shared" si="33"/>
        <v>N</v>
      </c>
      <c r="AN49" t="str">
        <f t="shared" si="34"/>
        <v>N</v>
      </c>
      <c r="AO49" t="str">
        <f t="shared" si="35"/>
        <v>N</v>
      </c>
      <c r="AP49" t="str">
        <f t="shared" si="36"/>
        <v>N</v>
      </c>
      <c r="AQ49">
        <f t="shared" si="37"/>
        <v>4000</v>
      </c>
      <c r="AR49">
        <f t="shared" si="5"/>
        <v>1</v>
      </c>
      <c r="AS49">
        <f t="shared" si="9"/>
        <v>1</v>
      </c>
      <c r="AT49" t="str">
        <f t="shared" si="10"/>
        <v>N</v>
      </c>
      <c r="AU49" t="str">
        <f t="shared" si="11"/>
        <v>N</v>
      </c>
      <c r="AV49" t="str">
        <f t="shared" si="12"/>
        <v>N</v>
      </c>
      <c r="AW49" t="str">
        <f t="shared" si="13"/>
        <v>N</v>
      </c>
      <c r="AX49" t="str">
        <f t="shared" si="14"/>
        <v>N</v>
      </c>
      <c r="AY49" t="str">
        <f t="shared" si="15"/>
        <v>N</v>
      </c>
      <c r="AZ49" t="str">
        <f t="shared" si="16"/>
        <v>N</v>
      </c>
      <c r="BA49">
        <f t="shared" si="17"/>
        <v>1</v>
      </c>
      <c r="BB49">
        <f t="shared" si="18"/>
        <v>1</v>
      </c>
      <c r="BC49" t="str">
        <f t="shared" si="19"/>
        <v>N</v>
      </c>
      <c r="BD49" t="str">
        <f t="shared" si="20"/>
        <v>N</v>
      </c>
      <c r="BE49" t="str">
        <f t="shared" si="21"/>
        <v>N</v>
      </c>
      <c r="BF49" t="str">
        <f t="shared" si="21"/>
        <v>N</v>
      </c>
      <c r="BG49" t="str">
        <f t="shared" si="6"/>
        <v>N</v>
      </c>
      <c r="BH49">
        <f t="shared" si="7"/>
        <v>1</v>
      </c>
      <c r="BI49">
        <v>1</v>
      </c>
    </row>
    <row r="50" spans="1:61" ht="12.75">
      <c r="A50" t="s">
        <v>11</v>
      </c>
      <c r="B50" t="s">
        <v>104</v>
      </c>
      <c r="C50" t="s">
        <v>12</v>
      </c>
      <c r="D50">
        <v>2</v>
      </c>
      <c r="E50">
        <v>3</v>
      </c>
      <c r="F50">
        <v>0</v>
      </c>
      <c r="G50">
        <v>1</v>
      </c>
      <c r="H50">
        <v>19000</v>
      </c>
      <c r="I50">
        <v>1</v>
      </c>
      <c r="J50">
        <v>1</v>
      </c>
      <c r="N50">
        <v>1</v>
      </c>
      <c r="Z50">
        <f>RANK(H50,$H$3:$H$51,0)</f>
        <v>12</v>
      </c>
      <c r="AA50">
        <f t="shared" si="38"/>
        <v>19000</v>
      </c>
      <c r="AB50">
        <f t="shared" si="38"/>
        <v>19000</v>
      </c>
      <c r="AC50" t="str">
        <f t="shared" si="23"/>
        <v>N</v>
      </c>
      <c r="AD50" t="str">
        <f t="shared" si="24"/>
        <v>N</v>
      </c>
      <c r="AE50" t="str">
        <f>IF(M50=1,$H50,"N")</f>
        <v>N</v>
      </c>
      <c r="AF50">
        <f t="shared" si="26"/>
        <v>19000</v>
      </c>
      <c r="AG50" t="str">
        <f t="shared" si="27"/>
        <v>N</v>
      </c>
      <c r="AH50" t="str">
        <f t="shared" si="28"/>
        <v>N</v>
      </c>
      <c r="AI50" t="str">
        <f t="shared" si="29"/>
        <v>N</v>
      </c>
      <c r="AJ50" t="str">
        <f t="shared" si="30"/>
        <v>N</v>
      </c>
      <c r="AK50" t="str">
        <f t="shared" si="31"/>
        <v>N</v>
      </c>
      <c r="AL50" t="str">
        <f t="shared" si="32"/>
        <v>N</v>
      </c>
      <c r="AM50" t="str">
        <f t="shared" si="33"/>
        <v>N</v>
      </c>
      <c r="AN50" t="str">
        <f t="shared" si="34"/>
        <v>N</v>
      </c>
      <c r="AO50" t="str">
        <f t="shared" si="35"/>
        <v>N</v>
      </c>
      <c r="AP50" t="str">
        <f t="shared" si="36"/>
        <v>N</v>
      </c>
      <c r="AQ50" t="str">
        <f t="shared" si="37"/>
        <v>N</v>
      </c>
      <c r="AR50">
        <f t="shared" si="5"/>
        <v>1</v>
      </c>
      <c r="AS50">
        <f t="shared" si="9"/>
        <v>1</v>
      </c>
      <c r="AT50" t="str">
        <f t="shared" si="10"/>
        <v>N</v>
      </c>
      <c r="AU50" t="str">
        <f t="shared" si="11"/>
        <v>N</v>
      </c>
      <c r="AV50" t="str">
        <f t="shared" si="12"/>
        <v>N</v>
      </c>
      <c r="AW50">
        <f t="shared" si="13"/>
        <v>1</v>
      </c>
      <c r="AX50" t="str">
        <f t="shared" si="14"/>
        <v>N</v>
      </c>
      <c r="AY50" t="str">
        <f t="shared" si="15"/>
        <v>N</v>
      </c>
      <c r="AZ50" t="str">
        <f t="shared" si="16"/>
        <v>N</v>
      </c>
      <c r="BA50" t="str">
        <f t="shared" si="17"/>
        <v>N</v>
      </c>
      <c r="BB50" t="str">
        <f t="shared" si="18"/>
        <v>N</v>
      </c>
      <c r="BC50" t="str">
        <f t="shared" si="19"/>
        <v>N</v>
      </c>
      <c r="BD50" t="str">
        <f t="shared" si="20"/>
        <v>N</v>
      </c>
      <c r="BE50" t="str">
        <f t="shared" si="21"/>
        <v>N</v>
      </c>
      <c r="BF50" t="str">
        <f t="shared" si="21"/>
        <v>N</v>
      </c>
      <c r="BG50" t="str">
        <f t="shared" si="6"/>
        <v>N</v>
      </c>
      <c r="BH50" t="str">
        <f t="shared" si="7"/>
        <v>N</v>
      </c>
      <c r="BI50">
        <v>1</v>
      </c>
    </row>
    <row r="51" spans="1:61" ht="12.75">
      <c r="A51" t="s">
        <v>11</v>
      </c>
      <c r="B51">
        <v>1860</v>
      </c>
      <c r="C51" t="s">
        <v>88</v>
      </c>
      <c r="D51">
        <v>0</v>
      </c>
      <c r="E51">
        <v>1</v>
      </c>
      <c r="F51">
        <v>0</v>
      </c>
      <c r="G51">
        <v>1</v>
      </c>
      <c r="H51">
        <v>69000</v>
      </c>
      <c r="L51">
        <v>1</v>
      </c>
      <c r="Z51">
        <f>RANK(H51,$H$3:$H$51,0)</f>
        <v>1</v>
      </c>
      <c r="AA51" t="str">
        <f t="shared" si="38"/>
        <v>N</v>
      </c>
      <c r="AB51" t="str">
        <f t="shared" si="38"/>
        <v>N</v>
      </c>
      <c r="AC51" t="str">
        <f t="shared" si="23"/>
        <v>N</v>
      </c>
      <c r="AD51">
        <f t="shared" si="24"/>
        <v>69000</v>
      </c>
      <c r="AE51" t="str">
        <f>IF(M51=1,$H51,"N")</f>
        <v>N</v>
      </c>
      <c r="AF51" t="str">
        <f t="shared" si="26"/>
        <v>N</v>
      </c>
      <c r="AG51" t="str">
        <f t="shared" si="27"/>
        <v>N</v>
      </c>
      <c r="AH51" t="str">
        <f t="shared" si="28"/>
        <v>N</v>
      </c>
      <c r="AI51" t="str">
        <f t="shared" si="29"/>
        <v>N</v>
      </c>
      <c r="AJ51" t="str">
        <f t="shared" si="30"/>
        <v>N</v>
      </c>
      <c r="AK51" t="str">
        <f t="shared" si="31"/>
        <v>N</v>
      </c>
      <c r="AL51" t="str">
        <f t="shared" si="32"/>
        <v>N</v>
      </c>
      <c r="AM51" t="str">
        <f t="shared" si="33"/>
        <v>N</v>
      </c>
      <c r="AN51" t="str">
        <f t="shared" si="34"/>
        <v>N</v>
      </c>
      <c r="AO51" t="str">
        <f t="shared" si="35"/>
        <v>N</v>
      </c>
      <c r="AP51" t="str">
        <f t="shared" si="36"/>
        <v>N</v>
      </c>
      <c r="AQ51" t="str">
        <f t="shared" si="37"/>
        <v>N</v>
      </c>
      <c r="AR51" t="str">
        <f t="shared" si="5"/>
        <v>N</v>
      </c>
      <c r="AS51" t="str">
        <f t="shared" si="9"/>
        <v>N</v>
      </c>
      <c r="AT51" t="str">
        <f t="shared" si="10"/>
        <v>N</v>
      </c>
      <c r="AU51">
        <f t="shared" si="11"/>
        <v>1</v>
      </c>
      <c r="AV51" t="str">
        <f t="shared" si="12"/>
        <v>N</v>
      </c>
      <c r="AW51" t="str">
        <f t="shared" si="13"/>
        <v>N</v>
      </c>
      <c r="AX51" t="str">
        <f t="shared" si="14"/>
        <v>N</v>
      </c>
      <c r="AY51" t="str">
        <f t="shared" si="15"/>
        <v>N</v>
      </c>
      <c r="AZ51" t="str">
        <f t="shared" si="16"/>
        <v>N</v>
      </c>
      <c r="BA51" t="str">
        <f t="shared" si="17"/>
        <v>N</v>
      </c>
      <c r="BB51" t="str">
        <f t="shared" si="18"/>
        <v>N</v>
      </c>
      <c r="BC51" t="str">
        <f t="shared" si="19"/>
        <v>N</v>
      </c>
      <c r="BD51" t="str">
        <f t="shared" si="20"/>
        <v>N</v>
      </c>
      <c r="BE51" t="str">
        <f t="shared" si="21"/>
        <v>N</v>
      </c>
      <c r="BF51" t="str">
        <f t="shared" si="21"/>
        <v>N</v>
      </c>
      <c r="BG51" t="str">
        <f t="shared" si="6"/>
        <v>N</v>
      </c>
      <c r="BH51" t="str">
        <f t="shared" si="7"/>
        <v>N</v>
      </c>
      <c r="BI51">
        <v>1</v>
      </c>
    </row>
    <row r="52" spans="27:60" ht="12.75">
      <c r="AA52" t="str">
        <f t="shared" si="38"/>
        <v>N</v>
      </c>
      <c r="AB52" t="str">
        <f t="shared" si="38"/>
        <v>N</v>
      </c>
      <c r="AC52" t="str">
        <f t="shared" si="23"/>
        <v>N</v>
      </c>
      <c r="AD52" t="str">
        <f t="shared" si="24"/>
        <v>N</v>
      </c>
      <c r="AE52" t="str">
        <f>IF(M52=1,$H52,"N")</f>
        <v>N</v>
      </c>
      <c r="AF52" t="str">
        <f t="shared" si="26"/>
        <v>N</v>
      </c>
      <c r="AG52" t="str">
        <f t="shared" si="27"/>
        <v>N</v>
      </c>
      <c r="AH52" t="str">
        <f t="shared" si="28"/>
        <v>N</v>
      </c>
      <c r="AI52" t="str">
        <f t="shared" si="29"/>
        <v>N</v>
      </c>
      <c r="AJ52" t="str">
        <f t="shared" si="30"/>
        <v>N</v>
      </c>
      <c r="AK52" t="str">
        <f t="shared" si="31"/>
        <v>N</v>
      </c>
      <c r="AL52" t="str">
        <f t="shared" si="32"/>
        <v>N</v>
      </c>
      <c r="AM52" t="str">
        <f t="shared" si="33"/>
        <v>N</v>
      </c>
      <c r="AN52" t="str">
        <f t="shared" si="34"/>
        <v>N</v>
      </c>
      <c r="AO52" t="str">
        <f t="shared" si="35"/>
        <v>N</v>
      </c>
      <c r="AP52" t="str">
        <f t="shared" si="36"/>
        <v>N</v>
      </c>
      <c r="AQ52" t="str">
        <f t="shared" si="37"/>
        <v>N</v>
      </c>
      <c r="AR52" t="str">
        <f t="shared" si="5"/>
        <v>N</v>
      </c>
      <c r="AS52" t="str">
        <f t="shared" si="9"/>
        <v>N</v>
      </c>
      <c r="AT52" t="str">
        <f t="shared" si="10"/>
        <v>N</v>
      </c>
      <c r="AU52" t="str">
        <f t="shared" si="11"/>
        <v>N</v>
      </c>
      <c r="AV52" t="str">
        <f t="shared" si="12"/>
        <v>N</v>
      </c>
      <c r="AW52" t="str">
        <f t="shared" si="13"/>
        <v>N</v>
      </c>
      <c r="AX52" t="str">
        <f t="shared" si="14"/>
        <v>N</v>
      </c>
      <c r="AY52" t="str">
        <f t="shared" si="15"/>
        <v>N</v>
      </c>
      <c r="AZ52" t="str">
        <f t="shared" si="16"/>
        <v>N</v>
      </c>
      <c r="BA52" t="str">
        <f t="shared" si="17"/>
        <v>N</v>
      </c>
      <c r="BB52" t="str">
        <f t="shared" si="18"/>
        <v>N</v>
      </c>
      <c r="BC52" t="str">
        <f t="shared" si="19"/>
        <v>N</v>
      </c>
      <c r="BD52" t="str">
        <f t="shared" si="20"/>
        <v>N</v>
      </c>
      <c r="BE52" t="str">
        <f t="shared" si="21"/>
        <v>N</v>
      </c>
      <c r="BF52" t="str">
        <f t="shared" si="21"/>
        <v>N</v>
      </c>
      <c r="BG52" t="str">
        <f t="shared" si="6"/>
        <v>N</v>
      </c>
      <c r="BH52" t="str">
        <f t="shared" si="7"/>
        <v>N</v>
      </c>
    </row>
    <row r="56" spans="9:25" ht="12.75">
      <c r="I56">
        <f>SUM(I3:I55)</f>
        <v>26</v>
      </c>
      <c r="J56">
        <f>SUM(J3:J55)</f>
        <v>23</v>
      </c>
      <c r="K56">
        <f>SUM(K3:K55)</f>
        <v>13</v>
      </c>
      <c r="L56">
        <f>SUM(L3:L55)</f>
        <v>6</v>
      </c>
      <c r="M56">
        <f>SUM(M3:M55)</f>
        <v>4</v>
      </c>
      <c r="N56">
        <f>SUM(N3:N55)</f>
        <v>9</v>
      </c>
      <c r="O56">
        <f>SUM(O3:O55)</f>
        <v>7</v>
      </c>
      <c r="P56">
        <f>SUM(P3:P55)</f>
        <v>3</v>
      </c>
      <c r="Q56">
        <f>SUM(Q3:Q55)</f>
        <v>2</v>
      </c>
      <c r="R56">
        <f>SUM(R3:R55)</f>
        <v>4</v>
      </c>
      <c r="S56">
        <f>SUM(S3:S55)</f>
        <v>6</v>
      </c>
      <c r="T56">
        <f>SUM(T3:T55)</f>
        <v>7</v>
      </c>
      <c r="U56">
        <f>SUM(U3:U55)</f>
        <v>2</v>
      </c>
      <c r="V56">
        <f>SUM(V3:V55)</f>
        <v>1</v>
      </c>
      <c r="W56">
        <f>SUM(W3:W55)</f>
        <v>7</v>
      </c>
      <c r="X56">
        <f>SUM(X3:X55)</f>
        <v>1</v>
      </c>
      <c r="Y56">
        <f>SUM(Y3:Y55)</f>
        <v>3</v>
      </c>
    </row>
    <row r="59" spans="1:11" ht="12.75">
      <c r="A59" t="s">
        <v>8</v>
      </c>
      <c r="B59">
        <f>COUNTIF(A$3:A$53,A59)</f>
        <v>11</v>
      </c>
      <c r="D59" t="s">
        <v>2</v>
      </c>
      <c r="E59">
        <f>COUNTIF(B$3:C$53,D59)</f>
        <v>9</v>
      </c>
      <c r="G59" t="s">
        <v>2</v>
      </c>
      <c r="H59">
        <f>COUNTIF(B$3:B$53,G59)</f>
        <v>7</v>
      </c>
      <c r="J59" t="s">
        <v>32</v>
      </c>
      <c r="K59">
        <f>COUNTIF(C$3:C$53,J59)</f>
        <v>4</v>
      </c>
    </row>
    <row r="60" spans="1:11" ht="12.75">
      <c r="A60" t="s">
        <v>28</v>
      </c>
      <c r="B60">
        <f>COUNTIF(A$3:A$53,A60)</f>
        <v>9</v>
      </c>
      <c r="D60" t="s">
        <v>32</v>
      </c>
      <c r="E60">
        <f>COUNTIF(B$3:C$53,D60)</f>
        <v>9</v>
      </c>
      <c r="G60" t="s">
        <v>32</v>
      </c>
      <c r="H60">
        <f>COUNTIF(B$3:B$53,G60)</f>
        <v>5</v>
      </c>
      <c r="J60" t="s">
        <v>23</v>
      </c>
      <c r="K60">
        <f>COUNTIF(C$3:C$53,J60)</f>
        <v>2</v>
      </c>
    </row>
    <row r="61" spans="1:11" ht="12.75">
      <c r="A61" t="s">
        <v>31</v>
      </c>
      <c r="B61">
        <f>COUNTIF(A$3:A$53,A61)</f>
        <v>9</v>
      </c>
      <c r="D61" t="s">
        <v>12</v>
      </c>
      <c r="E61">
        <f>COUNTIF(B$3:C$53,D61)</f>
        <v>7</v>
      </c>
      <c r="G61" t="s">
        <v>12</v>
      </c>
      <c r="H61">
        <f>COUNTIF(B$3:B$53,G61)</f>
        <v>4</v>
      </c>
      <c r="J61" t="s">
        <v>10</v>
      </c>
      <c r="K61">
        <f>COUNTIF(C$3:C$53,J61)</f>
        <v>2</v>
      </c>
    </row>
    <row r="62" spans="1:11" ht="12.75">
      <c r="A62" t="s">
        <v>11</v>
      </c>
      <c r="B62">
        <f>COUNTIF(A$3:A$53,A62)</f>
        <v>8</v>
      </c>
      <c r="D62" t="s">
        <v>1</v>
      </c>
      <c r="E62">
        <f>COUNTIF(B$3:C$53,D62)</f>
        <v>5</v>
      </c>
      <c r="G62" t="s">
        <v>1</v>
      </c>
      <c r="H62">
        <f>COUNTIF(B$3:B$53,G62)</f>
        <v>4</v>
      </c>
      <c r="J62" t="s">
        <v>60</v>
      </c>
      <c r="K62">
        <f>COUNTIF(C$3:C$53,J62)</f>
        <v>2</v>
      </c>
    </row>
    <row r="63" spans="1:11" ht="12.75">
      <c r="A63" t="s">
        <v>48</v>
      </c>
      <c r="B63">
        <f>COUNTIF(A$3:A$53,A63)</f>
        <v>4</v>
      </c>
      <c r="D63" t="s">
        <v>29</v>
      </c>
      <c r="E63">
        <f>COUNTIF(B$3:C$53,D63)</f>
        <v>5</v>
      </c>
      <c r="G63" t="s">
        <v>29</v>
      </c>
      <c r="H63">
        <f>COUNTIF(B$3:B$53,G63)</f>
        <v>4</v>
      </c>
      <c r="J63" t="s">
        <v>30</v>
      </c>
      <c r="K63">
        <f>COUNTIF(C$3:C$53,J63)</f>
        <v>2</v>
      </c>
    </row>
    <row r="64" spans="1:11" ht="12.75">
      <c r="A64" t="s">
        <v>22</v>
      </c>
      <c r="B64">
        <f>COUNTIF(A$3:A$53,A64)</f>
        <v>2</v>
      </c>
      <c r="D64" t="s">
        <v>23</v>
      </c>
      <c r="E64">
        <f>COUNTIF(B$3:C$53,D64)</f>
        <v>5</v>
      </c>
      <c r="G64" t="s">
        <v>23</v>
      </c>
      <c r="H64">
        <f>COUNTIF(B$3:B$53,G64)</f>
        <v>3</v>
      </c>
      <c r="J64" t="s">
        <v>12</v>
      </c>
      <c r="K64">
        <f>COUNTIF(C$3:C$53,J64)</f>
        <v>3</v>
      </c>
    </row>
    <row r="65" spans="1:11" ht="12.75">
      <c r="A65" t="s">
        <v>0</v>
      </c>
      <c r="B65">
        <f>COUNTIF(A$3:A$53,A65)</f>
        <v>2</v>
      </c>
      <c r="D65" t="s">
        <v>5</v>
      </c>
      <c r="E65">
        <f>COUNTIF(B$3:C$53,D65)</f>
        <v>3</v>
      </c>
      <c r="G65" t="s">
        <v>5</v>
      </c>
      <c r="H65">
        <f>COUNTIF(B$3:B$53,G65)</f>
        <v>2</v>
      </c>
      <c r="J65" t="s">
        <v>2</v>
      </c>
      <c r="K65">
        <f>COUNTIF(C$3:C$53,J65)</f>
        <v>2</v>
      </c>
    </row>
    <row r="66" spans="1:11" ht="12.75">
      <c r="A66" t="s">
        <v>36</v>
      </c>
      <c r="B66">
        <f>COUNTIF(A$3:A$53,A66)</f>
        <v>1</v>
      </c>
      <c r="D66" t="s">
        <v>21</v>
      </c>
      <c r="E66">
        <f>COUNTIF(B$3:C$53,D66)</f>
        <v>3</v>
      </c>
      <c r="G66" t="s">
        <v>21</v>
      </c>
      <c r="H66">
        <f>COUNTIF(B$3:B$53,G66)</f>
        <v>2</v>
      </c>
      <c r="J66" t="s">
        <v>1</v>
      </c>
      <c r="K66">
        <f>COUNTIF(C$3:C$53,J66)</f>
        <v>1</v>
      </c>
    </row>
    <row r="67" spans="1:11" ht="12.75">
      <c r="A67" t="s">
        <v>66</v>
      </c>
      <c r="B67">
        <f>COUNTIF(A$3:A$53,A67)</f>
        <v>1</v>
      </c>
      <c r="D67" t="s">
        <v>45</v>
      </c>
      <c r="E67">
        <f>COUNTIF(B$3:C$53,D67)</f>
        <v>2</v>
      </c>
      <c r="G67" t="s">
        <v>45</v>
      </c>
      <c r="H67">
        <f>COUNTIF(B$3:B$53,G67)</f>
        <v>1</v>
      </c>
      <c r="J67" t="s">
        <v>29</v>
      </c>
      <c r="K67">
        <f>COUNTIF(C$3:C$53,J67)</f>
        <v>1</v>
      </c>
    </row>
    <row r="68" spans="1:11" ht="12.75">
      <c r="A68" t="s">
        <v>40</v>
      </c>
      <c r="B68">
        <f>COUNTIF(A$3:A$53,A68)</f>
        <v>1</v>
      </c>
      <c r="D68" t="s">
        <v>10</v>
      </c>
      <c r="E68">
        <f>COUNTIF(B$3:C$53,D68)</f>
        <v>2</v>
      </c>
      <c r="G68" t="s">
        <v>10</v>
      </c>
      <c r="H68">
        <f>COUNTIF(B$3:B$53,G68)</f>
        <v>0</v>
      </c>
      <c r="J68" t="s">
        <v>5</v>
      </c>
      <c r="K68">
        <f>COUNTIF(C$3:C$53,J68)</f>
        <v>1</v>
      </c>
    </row>
    <row r="69" spans="1:11" ht="12.75">
      <c r="A69" t="s">
        <v>19</v>
      </c>
      <c r="B69">
        <f>COUNTIF(A$3:A$53,A69)</f>
        <v>1</v>
      </c>
      <c r="D69" t="s">
        <v>60</v>
      </c>
      <c r="E69">
        <f>COUNTIF(B$3:C$53,D69)</f>
        <v>2</v>
      </c>
      <c r="G69" t="s">
        <v>60</v>
      </c>
      <c r="H69">
        <f>COUNTIF(B$3:B$53,G69)</f>
        <v>0</v>
      </c>
      <c r="J69" t="s">
        <v>21</v>
      </c>
      <c r="K69">
        <f>COUNTIF(C$3:C$53,J69)</f>
        <v>1</v>
      </c>
    </row>
    <row r="70" spans="4:11" ht="12.75">
      <c r="D70" t="s">
        <v>30</v>
      </c>
      <c r="E70">
        <f>COUNTIF(B$3:C$53,D70)</f>
        <v>2</v>
      </c>
      <c r="G70" t="s">
        <v>30</v>
      </c>
      <c r="H70">
        <f>COUNTIF(B$3:B$53,G70)</f>
        <v>0</v>
      </c>
      <c r="J70" t="s">
        <v>45</v>
      </c>
      <c r="K70">
        <f>COUNTIF(C$3:C$53,J70)</f>
        <v>1</v>
      </c>
    </row>
    <row r="71" spans="4:5" ht="12.75">
      <c r="D71" t="s">
        <v>54</v>
      </c>
      <c r="E71">
        <f>COUNTIF(B$3:C$53,D71)</f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9"/>
  <sheetViews>
    <sheetView tabSelected="1" workbookViewId="0" topLeftCell="A17">
      <selection activeCell="B1" sqref="B1"/>
    </sheetView>
  </sheetViews>
  <sheetFormatPr defaultColWidth="11.421875" defaultRowHeight="12.75"/>
  <cols>
    <col min="3" max="3" width="15.7109375" style="0" bestFit="1" customWidth="1"/>
    <col min="4" max="4" width="15.140625" style="0" bestFit="1" customWidth="1"/>
    <col min="5" max="5" width="13.140625" style="0" bestFit="1" customWidth="1"/>
    <col min="6" max="6" width="12.57421875" style="0" bestFit="1" customWidth="1"/>
  </cols>
  <sheetData>
    <row r="2" spans="2:12" ht="12.75">
      <c r="B2" t="s">
        <v>72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97</v>
      </c>
      <c r="K2" t="s">
        <v>98</v>
      </c>
      <c r="L2" t="s">
        <v>99</v>
      </c>
    </row>
    <row r="3" spans="1:12" ht="12.75">
      <c r="A3" t="str">
        <f>rechenzentrum!I1</f>
        <v>sfb</v>
      </c>
      <c r="B3">
        <f>rechenzentrum!I$56</f>
        <v>26</v>
      </c>
      <c r="C3" s="2">
        <f>SUM(rechenzentrum!$AA$3:$AA$53)</f>
        <v>279570</v>
      </c>
      <c r="D3" s="3">
        <f>C3/B3</f>
        <v>10752.692307692309</v>
      </c>
      <c r="E3" s="2">
        <f>MAX(rechenzentrum!$AA$3:$AA$53)</f>
        <v>53224</v>
      </c>
      <c r="F3" s="2">
        <f>MIN(rechenzentrum!$AA$3:$AA$53)</f>
        <v>300</v>
      </c>
      <c r="G3">
        <f>COUNTIF(rechenzentrum!$AR$3:$AR$51,2)</f>
        <v>9</v>
      </c>
      <c r="H3">
        <f>COUNTIF(rechenzentrum!$AR$3:$AR$51,1)</f>
        <v>8</v>
      </c>
      <c r="I3">
        <f>COUNTIF(rechenzentrum!$AR$3:$AR$51,3)</f>
        <v>9</v>
      </c>
      <c r="J3" s="5">
        <f>G3/$B3</f>
        <v>0.34615384615384615</v>
      </c>
      <c r="K3" s="5">
        <f>H3/$B3</f>
        <v>0.3076923076923077</v>
      </c>
      <c r="L3" s="5">
        <f>I3/$B3</f>
        <v>0.34615384615384615</v>
      </c>
    </row>
    <row r="4" spans="1:12" ht="12.75">
      <c r="A4" t="str">
        <f>rechenzentrum!J1</f>
        <v>fsmf</v>
      </c>
      <c r="B4">
        <f>rechenzentrum!J$56</f>
        <v>23</v>
      </c>
      <c r="C4" s="2">
        <f>SUM(rechenzentrum!$AB$3:$AB$53)</f>
        <v>371087</v>
      </c>
      <c r="D4" s="3">
        <f>C4/B4</f>
        <v>16134.217391304348</v>
      </c>
      <c r="E4" s="2">
        <f>MAX(rechenzentrum!$AB$3:$AB$53)</f>
        <v>53224</v>
      </c>
      <c r="F4" s="2">
        <f>MIN(rechenzentrum!$AB$3:$AB$53)</f>
        <v>300</v>
      </c>
      <c r="G4">
        <f>COUNTIF(rechenzentrum!$AS$3:$AS$51,2)</f>
        <v>6</v>
      </c>
      <c r="H4">
        <f>COUNTIF(rechenzentrum!$AS$3:$AS$51,1)</f>
        <v>12</v>
      </c>
      <c r="I4">
        <f>COUNTIF(rechenzentrum!$AS$3:$AS$51,3)</f>
        <v>5</v>
      </c>
      <c r="J4" s="5">
        <f>G4/$B4</f>
        <v>0.2608695652173913</v>
      </c>
      <c r="K4" s="5">
        <f>H4/$B4</f>
        <v>0.5217391304347826</v>
      </c>
      <c r="L4" s="5">
        <f>I4/$B4</f>
        <v>0.21739130434782608</v>
      </c>
    </row>
    <row r="5" spans="1:12" ht="12.75">
      <c r="A5" t="str">
        <f>rechenzentrum!K1</f>
        <v>ul</v>
      </c>
      <c r="B5">
        <f>rechenzentrum!K$56</f>
        <v>13</v>
      </c>
      <c r="C5" s="2">
        <f>SUM(rechenzentrum!$AC$3:$AC$53)</f>
        <v>186481</v>
      </c>
      <c r="D5" s="3">
        <f>C5/B5</f>
        <v>14344.692307692309</v>
      </c>
      <c r="E5" s="2">
        <f>MAX(rechenzentrum!$AC$3:$AC$53)</f>
        <v>30500</v>
      </c>
      <c r="F5" s="2">
        <f>MIN(rechenzentrum!$AC$3:$AC$53)</f>
        <v>900</v>
      </c>
      <c r="G5">
        <f>COUNTIF(rechenzentrum!$AT$3:$AT$51,2)</f>
        <v>7</v>
      </c>
      <c r="H5">
        <f>COUNTIF(rechenzentrum!$AT$3:$AT$51,1)</f>
        <v>3</v>
      </c>
      <c r="I5">
        <f>COUNTIF(rechenzentrum!$AT$3:$AT$51,3)</f>
        <v>3</v>
      </c>
      <c r="J5" s="5">
        <f>G5/$B5</f>
        <v>0.5384615384615384</v>
      </c>
      <c r="K5" s="5">
        <f>H5/$B5</f>
        <v>0.23076923076923078</v>
      </c>
      <c r="L5" s="5">
        <f>I5/$B5</f>
        <v>0.23076923076923078</v>
      </c>
    </row>
    <row r="6" spans="1:12" ht="12.75">
      <c r="A6" t="str">
        <f>rechenzentrum!N1</f>
        <v>killi</v>
      </c>
      <c r="B6">
        <f>rechenzentrum!N$56</f>
        <v>9</v>
      </c>
      <c r="C6" s="2">
        <f>SUM(rechenzentrum!$AF$3:$AF$53)</f>
        <v>284387</v>
      </c>
      <c r="D6" s="3">
        <f>C6/B6</f>
        <v>31598.555555555555</v>
      </c>
      <c r="E6" s="2">
        <f>MAX(rechenzentrum!$AF$3:$AF$53)</f>
        <v>53224</v>
      </c>
      <c r="F6" s="2">
        <f>MIN(rechenzentrum!$AF$3:$AF$53)</f>
        <v>6000</v>
      </c>
      <c r="G6">
        <f>COUNTIF(rechenzentrum!$AW$3:$AW$51,2)</f>
        <v>3</v>
      </c>
      <c r="H6">
        <f>COUNTIF(rechenzentrum!$AW$3:$AW$51,1)</f>
        <v>4</v>
      </c>
      <c r="I6">
        <f>COUNTIF(rechenzentrum!$AW$3:$AW$51,3)</f>
        <v>2</v>
      </c>
      <c r="J6" s="5">
        <f>G6/$B6</f>
        <v>0.3333333333333333</v>
      </c>
      <c r="K6" s="5">
        <f>H6/$B6</f>
        <v>0.4444444444444444</v>
      </c>
      <c r="L6" s="5">
        <f>I6/$B6</f>
        <v>0.2222222222222222</v>
      </c>
    </row>
    <row r="7" spans="1:12" ht="12.75">
      <c r="A7" t="str">
        <f>rechenzentrum!O1</f>
        <v>superfreier</v>
      </c>
      <c r="B7">
        <f>rechenzentrum!O$56</f>
        <v>7</v>
      </c>
      <c r="C7" s="2">
        <f>SUM(rechenzentrum!$AG$3:$AG$53)</f>
        <v>100774</v>
      </c>
      <c r="D7" s="3">
        <f>C7/B7</f>
        <v>14396.285714285714</v>
      </c>
      <c r="E7" s="2">
        <f>MAX(rechenzentrum!$AG$3:$AG$53)</f>
        <v>53224</v>
      </c>
      <c r="F7" s="2">
        <f>MIN(rechenzentrum!$AG$3:$AG$53)</f>
        <v>900</v>
      </c>
      <c r="G7">
        <f>COUNTIF(rechenzentrum!$AX$3:$AX$51,2)</f>
        <v>2</v>
      </c>
      <c r="H7">
        <f>COUNTIF(rechenzentrum!$AX$3:$AX$51,1)</f>
        <v>3</v>
      </c>
      <c r="I7">
        <f>COUNTIF(rechenzentrum!$AX$3:$AX$51,3)</f>
        <v>2</v>
      </c>
      <c r="J7" s="5">
        <f>G7/$B7</f>
        <v>0.2857142857142857</v>
      </c>
      <c r="K7" s="5">
        <f>H7/$B7</f>
        <v>0.42857142857142855</v>
      </c>
      <c r="L7" s="5">
        <f>I7/$B7</f>
        <v>0.2857142857142857</v>
      </c>
    </row>
    <row r="8" spans="1:12" ht="12.75">
      <c r="A8" t="str">
        <f>rechenzentrum!W1</f>
        <v>schulter</v>
      </c>
      <c r="B8">
        <f>rechenzentrum!W$56</f>
        <v>7</v>
      </c>
      <c r="C8" s="2">
        <f>SUM(rechenzentrum!$AO$3:$AO$53)</f>
        <v>23650</v>
      </c>
      <c r="D8" s="3">
        <f>C8/B8</f>
        <v>3378.5714285714284</v>
      </c>
      <c r="E8" s="2">
        <f>MAX(rechenzentrum!$AO$3:$AO$53)</f>
        <v>12000</v>
      </c>
      <c r="F8" s="2">
        <f>MIN(rechenzentrum!$AO$3:$AO$53)</f>
        <v>300</v>
      </c>
      <c r="G8">
        <f>COUNTIF(rechenzentrum!$BF$3:$BF$51,2)</f>
        <v>4</v>
      </c>
      <c r="H8">
        <f>COUNTIF(rechenzentrum!$BF$3:$BF$51,1)</f>
        <v>1</v>
      </c>
      <c r="I8">
        <f>COUNTIF(rechenzentrum!$BF$3:$BF$51,3)</f>
        <v>2</v>
      </c>
      <c r="J8" s="5">
        <f>G8/$B8</f>
        <v>0.5714285714285714</v>
      </c>
      <c r="K8" s="5">
        <f>H8/$B8</f>
        <v>0.14285714285714285</v>
      </c>
      <c r="L8" s="5">
        <f>I8/$B8</f>
        <v>0.2857142857142857</v>
      </c>
    </row>
    <row r="9" spans="1:12" ht="12.75">
      <c r="A9" t="str">
        <f>rechenzentrum!T1</f>
        <v>dr.al</v>
      </c>
      <c r="B9">
        <f>rechenzentrum!T$56</f>
        <v>7</v>
      </c>
      <c r="C9" s="2">
        <f>SUM(rechenzentrum!$AL$3:$AL$53)</f>
        <v>115000</v>
      </c>
      <c r="D9" s="3">
        <f>C9/B9</f>
        <v>16428.571428571428</v>
      </c>
      <c r="E9" s="2">
        <f>MAX(rechenzentrum!$AL$3:$AL$53)</f>
        <v>30500</v>
      </c>
      <c r="F9" s="2">
        <f>MIN(rechenzentrum!$AL$3:$AL$53)</f>
        <v>10200</v>
      </c>
      <c r="G9">
        <f>COUNTIF(rechenzentrum!$BC$3:$BC$51,2)</f>
        <v>3</v>
      </c>
      <c r="H9">
        <f>COUNTIF(rechenzentrum!$BC$3:$BC$51,1)</f>
        <v>1</v>
      </c>
      <c r="I9">
        <f>COUNTIF(rechenzentrum!$BC$3:$BC$51,3)</f>
        <v>3</v>
      </c>
      <c r="J9" s="5">
        <f>G9/$B9</f>
        <v>0.42857142857142855</v>
      </c>
      <c r="K9" s="5">
        <f>H9/$B9</f>
        <v>0.14285714285714285</v>
      </c>
      <c r="L9" s="5">
        <f>I9/$B9</f>
        <v>0.42857142857142855</v>
      </c>
    </row>
    <row r="10" spans="1:12" ht="12.75">
      <c r="A10" t="str">
        <f>rechenzentrum!L1</f>
        <v>gufo</v>
      </c>
      <c r="B10">
        <f>rechenzentrum!L$56</f>
        <v>6</v>
      </c>
      <c r="C10" s="2">
        <f>SUM(rechenzentrum!$AD$3:$AD$53)</f>
        <v>104500</v>
      </c>
      <c r="D10" s="3">
        <f>C10/B10</f>
        <v>17416.666666666668</v>
      </c>
      <c r="E10" s="2">
        <f>MAX(rechenzentrum!$AD$3:$AD$53)</f>
        <v>69000</v>
      </c>
      <c r="F10" s="2">
        <f>MIN(rechenzentrum!$AD$3:$AD$53)</f>
        <v>4000</v>
      </c>
      <c r="G10">
        <f>COUNTIF(rechenzentrum!$AU$3:$AU$47,2)</f>
        <v>2</v>
      </c>
      <c r="H10">
        <f>COUNTIF(rechenzentrum!$AU$3:$AU$51,1)</f>
        <v>1</v>
      </c>
      <c r="I10">
        <f>COUNTIF(rechenzentrum!$AU$3:$AU$47,3)</f>
        <v>3</v>
      </c>
      <c r="J10" s="5">
        <f>G10/$B10</f>
        <v>0.3333333333333333</v>
      </c>
      <c r="K10" s="5">
        <f>H10/$B10</f>
        <v>0.16666666666666666</v>
      </c>
      <c r="L10" s="5">
        <f>I10/$B10</f>
        <v>0.5</v>
      </c>
    </row>
    <row r="11" spans="1:12" ht="12.75">
      <c r="A11" t="str">
        <f>rechenzentrum!S1</f>
        <v>kev</v>
      </c>
      <c r="B11">
        <f>rechenzentrum!S$56</f>
        <v>6</v>
      </c>
      <c r="C11" s="2">
        <f>SUM(rechenzentrum!$AK$3:$AK$53)</f>
        <v>58416</v>
      </c>
      <c r="D11" s="3">
        <f>C11/B11</f>
        <v>9736</v>
      </c>
      <c r="E11" s="2">
        <f>MAX(rechenzentrum!$AK$3:$AK$53)</f>
        <v>36876</v>
      </c>
      <c r="F11" s="2">
        <f>MIN(rechenzentrum!$AK$3:$AK$53)</f>
        <v>2500</v>
      </c>
      <c r="G11">
        <f>COUNTIF(rechenzentrum!$BB$3:$BB$51,2)</f>
        <v>1</v>
      </c>
      <c r="H11">
        <f>COUNTIF(rechenzentrum!$BB$3:$BB$51,1)</f>
        <v>1</v>
      </c>
      <c r="I11">
        <f>COUNTIF(rechenzentrum!$BB$3:$BB$51,3)</f>
        <v>4</v>
      </c>
      <c r="J11" s="5">
        <f>G11/$B11</f>
        <v>0.16666666666666666</v>
      </c>
      <c r="K11" s="5">
        <f>H11/$B11</f>
        <v>0.16666666666666666</v>
      </c>
      <c r="L11" s="5">
        <f>I11/$B11</f>
        <v>0.6666666666666666</v>
      </c>
    </row>
    <row r="12" spans="1:12" ht="12.75">
      <c r="A12" t="str">
        <f>rechenzentrum!M1</f>
        <v>agh</v>
      </c>
      <c r="B12">
        <f>rechenzentrum!M$56</f>
        <v>4</v>
      </c>
      <c r="C12" s="2">
        <f>SUM(rechenzentrum!$AE$3:$AE$53)</f>
        <v>15100</v>
      </c>
      <c r="D12" s="3">
        <f>C12/B12</f>
        <v>3775</v>
      </c>
      <c r="E12" s="2">
        <f>MAX(rechenzentrum!$AE$3:$AE$53)</f>
        <v>12400</v>
      </c>
      <c r="F12" s="2">
        <f>MIN(rechenzentrum!$AE$3:$AE$53)</f>
        <v>900</v>
      </c>
      <c r="G12">
        <f>COUNTIF(rechenzentrum!$AV$3:$AV$51,2)</f>
        <v>3</v>
      </c>
      <c r="H12">
        <f>COUNTIF(rechenzentrum!$AV$3:$AV$51,1)</f>
        <v>0</v>
      </c>
      <c r="I12">
        <f>COUNTIF(rechenzentrum!$AV$3:$AV$51,3)</f>
        <v>1</v>
      </c>
      <c r="J12" s="5">
        <f>G12/$B12</f>
        <v>0.75</v>
      </c>
      <c r="K12" s="5">
        <f>H12/$B12</f>
        <v>0</v>
      </c>
      <c r="L12" s="5">
        <f>I12/$B12</f>
        <v>0.25</v>
      </c>
    </row>
    <row r="13" spans="1:12" ht="12.75">
      <c r="A13" t="str">
        <f>rechenzentrum!R1</f>
        <v>eckerling</v>
      </c>
      <c r="B13">
        <f>rechenzentrum!R$56</f>
        <v>4</v>
      </c>
      <c r="C13" s="2">
        <f>SUM(rechenzentrum!$AJ$3:$AJ$53)</f>
        <v>18500</v>
      </c>
      <c r="D13" s="3">
        <f>C13/B13</f>
        <v>4625</v>
      </c>
      <c r="E13" s="2">
        <f>MAX(rechenzentrum!$AJ$3:$AJ$53)</f>
        <v>8000</v>
      </c>
      <c r="F13" s="2">
        <f>MIN(rechenzentrum!$AJ$3:$AJ$53)</f>
        <v>2500</v>
      </c>
      <c r="G13">
        <f>COUNTIF(rechenzentrum!$BA$3:$BA$51,2)</f>
        <v>1</v>
      </c>
      <c r="H13">
        <f>COUNTIF(rechenzentrum!$BA$3:$BA$51,1)</f>
        <v>2</v>
      </c>
      <c r="I13">
        <f>COUNTIF(rechenzentrum!$BA$3:$BA$51,3)</f>
        <v>1</v>
      </c>
      <c r="J13" s="5">
        <f>G13/$B13</f>
        <v>0.25</v>
      </c>
      <c r="K13" s="5">
        <f>H13/$B13</f>
        <v>0.5</v>
      </c>
      <c r="L13" s="5">
        <f>I13/$B13</f>
        <v>0.25</v>
      </c>
    </row>
    <row r="14" spans="1:12" ht="12.75">
      <c r="A14" t="str">
        <f>rechenzentrum!P1</f>
        <v>madmat</v>
      </c>
      <c r="B14">
        <f>rechenzentrum!P$56</f>
        <v>3</v>
      </c>
      <c r="C14" s="2">
        <f>SUM(rechenzentrum!$AH$3:$AH$53)</f>
        <v>114201</v>
      </c>
      <c r="D14" s="3">
        <f>C14/B14</f>
        <v>38067</v>
      </c>
      <c r="E14" s="2">
        <f>MAX(rechenzentrum!$AH$3:$AH$53)</f>
        <v>51325</v>
      </c>
      <c r="F14" s="2">
        <f>MIN(rechenzentrum!$AH$3:$AH$53)</f>
        <v>26000</v>
      </c>
      <c r="G14">
        <f>COUNTIF(rechenzentrum!$AY$3:$AY$51,2)</f>
        <v>1</v>
      </c>
      <c r="H14">
        <f>COUNTIF(rechenzentrum!$AY$3:$AY$51,1)</f>
        <v>1</v>
      </c>
      <c r="I14">
        <f>COUNTIF(rechenzentrum!$AY$3:$AY$51,3)</f>
        <v>1</v>
      </c>
      <c r="J14" s="5">
        <f>G14/$B14</f>
        <v>0.3333333333333333</v>
      </c>
      <c r="K14" s="5">
        <f>H14/$B14</f>
        <v>0.3333333333333333</v>
      </c>
      <c r="L14" s="5">
        <f>I14/$B14</f>
        <v>0.3333333333333333</v>
      </c>
    </row>
    <row r="15" spans="1:12" ht="12.75">
      <c r="A15" t="str">
        <f>rechenzentrum!Y1</f>
        <v>mohrli</v>
      </c>
      <c r="B15">
        <f>rechenzentrum!Y$56</f>
        <v>3</v>
      </c>
      <c r="C15" s="2">
        <f>SUM(rechenzentrum!$AQ$3:$AQ$53)</f>
        <v>16000</v>
      </c>
      <c r="D15" s="3">
        <f>C15/B15</f>
        <v>5333.333333333333</v>
      </c>
      <c r="E15" s="2">
        <f>MAX(rechenzentrum!$AQ$3:$AQ$53)</f>
        <v>8000</v>
      </c>
      <c r="F15" s="2">
        <f>MIN(rechenzentrum!$AQ$3:$AQ$53)</f>
        <v>4000</v>
      </c>
      <c r="G15">
        <f>COUNTIF(rechenzentrum!$BH$3:$BH$51,2)</f>
        <v>1</v>
      </c>
      <c r="H15">
        <f>COUNTIF(rechenzentrum!$BH$3:$BH$51,1)</f>
        <v>2</v>
      </c>
      <c r="I15">
        <f>COUNTIF(rechenzentrum!$BH$3:$BH$51,3)</f>
        <v>0</v>
      </c>
      <c r="J15" s="5">
        <f>G15/$B15</f>
        <v>0.3333333333333333</v>
      </c>
      <c r="K15" s="5">
        <f>H15/$B15</f>
        <v>0.6666666666666666</v>
      </c>
      <c r="L15" s="5">
        <f>I15/$B15</f>
        <v>0</v>
      </c>
    </row>
    <row r="16" spans="1:12" ht="12.75">
      <c r="A16" t="str">
        <f>rechenzentrum!Q1</f>
        <v>doogee</v>
      </c>
      <c r="B16">
        <f>rechenzentrum!Q$56</f>
        <v>2</v>
      </c>
      <c r="C16" s="2">
        <f>SUM(rechenzentrum!$AI$3:$AI$53)</f>
        <v>42100</v>
      </c>
      <c r="D16" s="3">
        <f>C16/B16</f>
        <v>21050</v>
      </c>
      <c r="E16" s="2">
        <f>MAX(rechenzentrum!$AI$3:$AI$53)</f>
        <v>28300</v>
      </c>
      <c r="F16" s="2">
        <f>MIN(rechenzentrum!$AI$3:$AI$53)</f>
        <v>13800</v>
      </c>
      <c r="G16">
        <f>COUNTIF(rechenzentrum!$AZ$3:$AZ$51,2)</f>
        <v>1</v>
      </c>
      <c r="H16">
        <f>COUNTIF(rechenzentrum!$AZ$3:$AZ$51,1)</f>
        <v>1</v>
      </c>
      <c r="I16">
        <f>COUNTIF(rechenzentrum!$AZ$3:$AZ$51,3)</f>
        <v>0</v>
      </c>
      <c r="J16" s="5">
        <f>G16/$B16</f>
        <v>0.5</v>
      </c>
      <c r="K16" s="5">
        <f>H16/$B16</f>
        <v>0.5</v>
      </c>
      <c r="L16" s="5">
        <f>I16/$B16</f>
        <v>0</v>
      </c>
    </row>
    <row r="17" spans="1:12" ht="12.75">
      <c r="A17" t="str">
        <f>rechenzentrum!U1</f>
        <v>stevie</v>
      </c>
      <c r="B17">
        <f>rechenzentrum!U$56</f>
        <v>2</v>
      </c>
      <c r="C17" s="2">
        <f>SUM(rechenzentrum!$AM$3:$AM$53)</f>
        <v>30000</v>
      </c>
      <c r="D17" s="3">
        <f>C17/B17</f>
        <v>15000</v>
      </c>
      <c r="E17" s="2">
        <f>MAX(rechenzentrum!$AM$3:$AM$53)</f>
        <v>15300</v>
      </c>
      <c r="F17" s="2">
        <f>MIN(rechenzentrum!$AM$3:$AM$53)</f>
        <v>14700</v>
      </c>
      <c r="G17">
        <f>COUNTIF(rechenzentrum!$BD$3:$BD$51,2)</f>
        <v>2</v>
      </c>
      <c r="H17">
        <f>COUNTIF(rechenzentrum!$BD$3:$BD$51,1)</f>
        <v>0</v>
      </c>
      <c r="I17">
        <f>COUNTIF(rechenzentrum!$BD$3:$BD$51,3)</f>
        <v>0</v>
      </c>
      <c r="J17" s="5">
        <f>G17/$B17</f>
        <v>1</v>
      </c>
      <c r="K17" s="5">
        <f>H17/$B17</f>
        <v>0</v>
      </c>
      <c r="L17" s="5">
        <f>I17/$B17</f>
        <v>0</v>
      </c>
    </row>
    <row r="18" spans="1:12" ht="12.75">
      <c r="A18" t="str">
        <f>rechenzentrum!V1</f>
        <v>tommy t.</v>
      </c>
      <c r="B18">
        <f>rechenzentrum!V$56</f>
        <v>1</v>
      </c>
      <c r="C18" s="2">
        <f>SUM(rechenzentrum!$AN$3:$AN$53)</f>
        <v>6251</v>
      </c>
      <c r="D18" s="3">
        <f>C18/B18</f>
        <v>6251</v>
      </c>
      <c r="E18" s="2">
        <f>MAX(rechenzentrum!$AN$3:$AN$53)</f>
        <v>6251</v>
      </c>
      <c r="F18" s="2">
        <f>MIN(rechenzentrum!$AN$3:$AN$53)</f>
        <v>6251</v>
      </c>
      <c r="G18">
        <f>COUNTIF(rechenzentrum!$BE$3:$BE$51,2)</f>
        <v>0</v>
      </c>
      <c r="H18">
        <f>COUNTIF(rechenzentrum!$BE$3:$BE$51,1)</f>
        <v>1</v>
      </c>
      <c r="I18">
        <f>COUNTIF(rechenzentrum!$BE$3:$BE$51,3)</f>
        <v>0</v>
      </c>
      <c r="J18" s="5">
        <f>G18/$B18</f>
        <v>0</v>
      </c>
      <c r="K18" s="5">
        <f>H18/$B18</f>
        <v>1</v>
      </c>
      <c r="L18" s="5">
        <f>I18/$B18</f>
        <v>0</v>
      </c>
    </row>
    <row r="19" spans="1:12" ht="12.75">
      <c r="A19" t="str">
        <f>rechenzentrum!X1</f>
        <v>strondi</v>
      </c>
      <c r="B19">
        <f>rechenzentrum!X$56</f>
        <v>1</v>
      </c>
      <c r="C19" s="2">
        <f>SUM(rechenzentrum!$AP$3:$AP$53)</f>
        <v>13800</v>
      </c>
      <c r="D19" s="3">
        <f>C19/B19</f>
        <v>13800</v>
      </c>
      <c r="E19" s="2">
        <f>MAX(rechenzentrum!$AP$3:$AP$53)</f>
        <v>13800</v>
      </c>
      <c r="F19" s="2">
        <f>MIN(rechenzentrum!$AP$3:$AP$53)</f>
        <v>13800</v>
      </c>
      <c r="G19">
        <f>COUNTIF(rechenzentrum!$BG$3:$BG$51,2)</f>
        <v>1</v>
      </c>
      <c r="H19">
        <f>COUNTIF(rechenzentrum!$BG$3:$BG$51,1)</f>
        <v>0</v>
      </c>
      <c r="I19">
        <f>COUNTIF(rechenzentrum!$BG$3:$BG$51,3)</f>
        <v>0</v>
      </c>
      <c r="J19" s="5">
        <f>G19/$B19</f>
        <v>1</v>
      </c>
      <c r="K19" s="5">
        <f>H19/$B19</f>
        <v>0</v>
      </c>
      <c r="L19" s="5">
        <f>I19/$B19</f>
        <v>0</v>
      </c>
    </row>
    <row r="22" spans="1:2" ht="12.75">
      <c r="A22" t="s">
        <v>75</v>
      </c>
      <c r="B22">
        <f>SUM(rechenzentrum!BI3:BI51)</f>
        <v>49</v>
      </c>
    </row>
    <row r="23" spans="1:2" ht="12.75">
      <c r="A23" t="s">
        <v>80</v>
      </c>
      <c r="B23">
        <f>SUM(rechenzentrum!H3:H51)</f>
        <v>666008</v>
      </c>
    </row>
    <row r="24" spans="1:2" ht="12.75">
      <c r="A24" t="s">
        <v>102</v>
      </c>
      <c r="B24" s="1">
        <f>B23/B22</f>
        <v>13592</v>
      </c>
    </row>
    <row r="25" spans="1:4" ht="12.75">
      <c r="A25" t="s">
        <v>89</v>
      </c>
      <c r="B25">
        <f>SUM(rechenzentrum!D3:D51)</f>
        <v>69</v>
      </c>
      <c r="C25">
        <f>SUM(rechenzentrum!E3:E51)</f>
        <v>77</v>
      </c>
      <c r="D25">
        <f>B25+C25</f>
        <v>146</v>
      </c>
    </row>
    <row r="26" spans="1:4" ht="12.75">
      <c r="A26" t="s">
        <v>90</v>
      </c>
      <c r="B26" s="1">
        <f>B25/$B22</f>
        <v>1.4081632653061225</v>
      </c>
      <c r="C26" s="1">
        <f>C25/$B22</f>
        <v>1.5714285714285714</v>
      </c>
      <c r="D26" s="1">
        <f>D25/$B22</f>
        <v>2.979591836734694</v>
      </c>
    </row>
    <row r="27" spans="1:2" ht="12.75">
      <c r="A27" t="s">
        <v>91</v>
      </c>
      <c r="B27" s="1">
        <f ca="1">(TODAY()-DATE(2003,7,9))/B22</f>
        <v>3.5306122448979593</v>
      </c>
    </row>
    <row r="28" spans="1:2" ht="12.75">
      <c r="A28" t="s">
        <v>92</v>
      </c>
      <c r="B28">
        <f>SUM(B3:B19)</f>
        <v>124</v>
      </c>
    </row>
    <row r="29" spans="1:2" ht="12.75">
      <c r="A29" t="s">
        <v>93</v>
      </c>
      <c r="B29" s="1">
        <f>B28/B22</f>
        <v>2.5306122448979593</v>
      </c>
    </row>
    <row r="30" spans="1:3" ht="12.75">
      <c r="A30" s="4" t="s">
        <v>94</v>
      </c>
      <c r="B30">
        <f>SUM(G3:G19)</f>
        <v>47</v>
      </c>
      <c r="C30" s="5">
        <f>B30/SUM(B30:B32)</f>
        <v>0.3790322580645161</v>
      </c>
    </row>
    <row r="31" spans="1:3" ht="12.75">
      <c r="A31" s="4" t="s">
        <v>95</v>
      </c>
      <c r="B31">
        <f>SUM(H3:H19)</f>
        <v>41</v>
      </c>
      <c r="C31" s="5">
        <f>B31/SUM(B30:B32)</f>
        <v>0.33064516129032256</v>
      </c>
    </row>
    <row r="32" spans="1:3" ht="12.75">
      <c r="A32" t="s">
        <v>96</v>
      </c>
      <c r="B32">
        <f>SUM(I3:I19)</f>
        <v>36</v>
      </c>
      <c r="C32" s="5">
        <f>B32/SUM(B30:B32)</f>
        <v>0.2903225806451613</v>
      </c>
    </row>
    <row r="38" spans="1:10" ht="12.75">
      <c r="A38" t="s">
        <v>74</v>
      </c>
      <c r="D38" t="s">
        <v>77</v>
      </c>
      <c r="G38" t="s">
        <v>78</v>
      </c>
      <c r="J38" t="s">
        <v>79</v>
      </c>
    </row>
    <row r="39" spans="1:11" ht="12.75">
      <c r="A39" t="str">
        <f>rechenzentrum!A59</f>
        <v>a1</v>
      </c>
      <c r="B39">
        <f>rechenzentrum!B59</f>
        <v>11</v>
      </c>
      <c r="D39" t="str">
        <f>rechenzentrum!D59</f>
        <v>rapid</v>
      </c>
      <c r="E39">
        <f>rechenzentrum!E59</f>
        <v>9</v>
      </c>
      <c r="G39" t="str">
        <f>rechenzentrum!G59</f>
        <v>rapid</v>
      </c>
      <c r="H39">
        <f>rechenzentrum!H59</f>
        <v>7</v>
      </c>
      <c r="J39" t="str">
        <f>rechenzentrum!J59</f>
        <v>ried</v>
      </c>
      <c r="K39">
        <f>rechenzentrum!K59</f>
        <v>4</v>
      </c>
    </row>
    <row r="40" spans="1:11" ht="12.75">
      <c r="A40" t="str">
        <f>rechenzentrum!A60</f>
        <v>rlo</v>
      </c>
      <c r="B40">
        <f>rechenzentrum!B60</f>
        <v>9</v>
      </c>
      <c r="D40" t="str">
        <f>rechenzentrum!D60</f>
        <v>ried</v>
      </c>
      <c r="E40">
        <f>rechenzentrum!E60</f>
        <v>9</v>
      </c>
      <c r="G40" t="str">
        <f>rechenzentrum!G60</f>
        <v>ried</v>
      </c>
      <c r="H40">
        <f>rechenzentrum!H60</f>
        <v>5</v>
      </c>
      <c r="J40" t="str">
        <f>rechenzentrum!J60</f>
        <v>austria</v>
      </c>
      <c r="K40">
        <f>rechenzentrum!K60</f>
        <v>2</v>
      </c>
    </row>
    <row r="41" spans="1:11" ht="12.75">
      <c r="A41" t="str">
        <f>rechenzentrum!A61</f>
        <v>rzl</v>
      </c>
      <c r="B41">
        <f>rechenzentrum!B61</f>
        <v>9</v>
      </c>
      <c r="D41" t="str">
        <f>rechenzentrum!D61</f>
        <v>hsv</v>
      </c>
      <c r="E41">
        <f>rechenzentrum!E61</f>
        <v>7</v>
      </c>
      <c r="G41" t="str">
        <f>rechenzentrum!G61</f>
        <v>hsv</v>
      </c>
      <c r="H41">
        <f>rechenzentrum!H61</f>
        <v>4</v>
      </c>
      <c r="J41" t="str">
        <f>rechenzentrum!J61</f>
        <v>sturm</v>
      </c>
      <c r="K41">
        <f>rechenzentrum!K61</f>
        <v>2</v>
      </c>
    </row>
    <row r="42" spans="1:11" ht="12.75">
      <c r="A42" t="str">
        <f>rechenzentrum!A62</f>
        <v>d1</v>
      </c>
      <c r="B42">
        <f>rechenzentrum!B62</f>
        <v>8</v>
      </c>
      <c r="D42" t="str">
        <f>rechenzentrum!D62</f>
        <v>wsc</v>
      </c>
      <c r="E42">
        <f>rechenzentrum!E62</f>
        <v>5</v>
      </c>
      <c r="G42" t="str">
        <f>rechenzentrum!G62</f>
        <v>wsc</v>
      </c>
      <c r="H42">
        <f>rechenzentrum!H62</f>
        <v>4</v>
      </c>
      <c r="J42" t="str">
        <f>rechenzentrum!J62</f>
        <v>st.pölten</v>
      </c>
      <c r="K42">
        <f>rechenzentrum!K62</f>
        <v>2</v>
      </c>
    </row>
    <row r="43" spans="1:11" ht="12.75">
      <c r="A43" t="str">
        <f>rechenzentrum!A63</f>
        <v>uefa</v>
      </c>
      <c r="B43">
        <f>rechenzentrum!B63</f>
        <v>4</v>
      </c>
      <c r="D43" t="str">
        <f>rechenzentrum!D63</f>
        <v>vienna</v>
      </c>
      <c r="E43">
        <f>rechenzentrum!E63</f>
        <v>5</v>
      </c>
      <c r="G43" t="str">
        <f>rechenzentrum!G63</f>
        <v>vienna</v>
      </c>
      <c r="H43">
        <f>rechenzentrum!H63</f>
        <v>4</v>
      </c>
      <c r="J43" t="str">
        <f>rechenzentrum!J63</f>
        <v>schwechat</v>
      </c>
      <c r="K43">
        <f>rechenzentrum!K63</f>
        <v>2</v>
      </c>
    </row>
    <row r="44" spans="1:11" ht="12.75">
      <c r="A44" t="str">
        <f>rechenzentrum!A64</f>
        <v>ucl</v>
      </c>
      <c r="B44">
        <f>rechenzentrum!B64</f>
        <v>2</v>
      </c>
      <c r="D44" t="str">
        <f>rechenzentrum!D64</f>
        <v>austria</v>
      </c>
      <c r="E44">
        <f>rechenzentrum!E64</f>
        <v>5</v>
      </c>
      <c r="G44" t="str">
        <f>rechenzentrum!G64</f>
        <v>austria</v>
      </c>
      <c r="H44">
        <f>rechenzentrum!H64</f>
        <v>3</v>
      </c>
      <c r="J44" t="str">
        <f>rechenzentrum!J64</f>
        <v>hsv</v>
      </c>
      <c r="K44">
        <f>rechenzentrum!K64</f>
        <v>3</v>
      </c>
    </row>
    <row r="45" spans="1:11" ht="12.75">
      <c r="A45" t="str">
        <f>rechenzentrum!A65</f>
        <v>vora</v>
      </c>
      <c r="B45">
        <f>rechenzentrum!B65</f>
        <v>2</v>
      </c>
      <c r="D45" t="str">
        <f>rechenzentrum!D65</f>
        <v>lask</v>
      </c>
      <c r="E45">
        <f>rechenzentrum!E65</f>
        <v>3</v>
      </c>
      <c r="G45" t="str">
        <f>rechenzentrum!G65</f>
        <v>lask</v>
      </c>
      <c r="H45">
        <f>rechenzentrum!H65</f>
        <v>2</v>
      </c>
      <c r="J45" t="str">
        <f>rechenzentrum!J65</f>
        <v>rapid</v>
      </c>
      <c r="K45">
        <f>rechenzentrum!K65</f>
        <v>2</v>
      </c>
    </row>
    <row r="46" spans="1:8" ht="12.75">
      <c r="A46" t="str">
        <f>rechenzentrum!A66</f>
        <v>rls</v>
      </c>
      <c r="B46">
        <f>rechenzentrum!B66</f>
        <v>1</v>
      </c>
      <c r="D46" t="str">
        <f>rechenzentrum!D66</f>
        <v>hertha</v>
      </c>
      <c r="E46">
        <f>rechenzentrum!E66</f>
        <v>3</v>
      </c>
      <c r="G46" t="str">
        <f>rechenzentrum!G66</f>
        <v>hertha</v>
      </c>
      <c r="H46">
        <f>rechenzentrum!H66</f>
        <v>2</v>
      </c>
    </row>
    <row r="47" spans="1:2" ht="12.75">
      <c r="A47" t="str">
        <f>rechenzentrum!A67</f>
        <v>dfb</v>
      </c>
      <c r="B47">
        <f>rechenzentrum!B67</f>
        <v>1</v>
      </c>
    </row>
    <row r="48" spans="1:2" ht="12.75">
      <c r="A48" t="str">
        <f>rechenzentrum!A68</f>
        <v>nat</v>
      </c>
      <c r="B48">
        <f>rechenzentrum!B68</f>
        <v>1</v>
      </c>
    </row>
    <row r="49" spans="1:2" ht="12.75">
      <c r="A49" t="str">
        <f>rechenzentrum!A69</f>
        <v>vord</v>
      </c>
      <c r="B49">
        <f>rechenzentrum!B69</f>
        <v>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buches</dc:creator>
  <cp:keywords/>
  <dc:description/>
  <cp:lastModifiedBy>UR218DE</cp:lastModifiedBy>
  <dcterms:created xsi:type="dcterms:W3CDTF">2003-11-18T14:25:51Z</dcterms:created>
  <dcterms:modified xsi:type="dcterms:W3CDTF">2003-12-29T09:20:16Z</dcterms:modified>
  <cp:category/>
  <cp:version/>
  <cp:contentType/>
  <cp:contentStatus/>
</cp:coreProperties>
</file>